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0" yWindow="0" windowWidth="16455" windowHeight="6150" activeTab="1"/>
  </bookViews>
  <sheets>
    <sheet name="Misc. Data" sheetId="1" r:id="rId1"/>
    <sheet name="Reaction Data" sheetId="2" r:id="rId2"/>
    <sheet name="XML" sheetId="3" r:id="rId3"/>
  </sheets>
  <externalReferences>
    <externalReference r:id="rId4"/>
  </externalReference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/>
  <c r="H2" i="1"/>
  <c r="AN3" i="2"/>
  <c r="A350" i="3" l="1"/>
  <c r="A339"/>
  <c r="A310"/>
  <c r="A303"/>
  <c r="A179"/>
  <c r="A27"/>
  <c r="AL34" i="2"/>
  <c r="AK34"/>
  <c r="AJ34"/>
  <c r="AI34"/>
  <c r="AM34" s="1"/>
  <c r="AL33"/>
  <c r="AK33"/>
  <c r="AJ33"/>
  <c r="AI33"/>
  <c r="AM33" s="1"/>
  <c r="AL32"/>
  <c r="AK32"/>
  <c r="AJ32"/>
  <c r="AI32"/>
  <c r="AM32" s="1"/>
  <c r="AL31"/>
  <c r="AK31"/>
  <c r="AJ31"/>
  <c r="AI31"/>
  <c r="AM31" s="1"/>
  <c r="AL30"/>
  <c r="AK30"/>
  <c r="AJ30"/>
  <c r="AI30"/>
  <c r="AM30" s="1"/>
  <c r="AL29"/>
  <c r="AK29"/>
  <c r="AJ29"/>
  <c r="AI29"/>
  <c r="AM29" s="1"/>
  <c r="AL28"/>
  <c r="AK28"/>
  <c r="AJ28"/>
  <c r="AI28"/>
  <c r="AM28" s="1"/>
  <c r="AL27"/>
  <c r="AK27"/>
  <c r="AJ27"/>
  <c r="AI27"/>
  <c r="AM27" s="1"/>
  <c r="AL26"/>
  <c r="AK26"/>
  <c r="AJ26"/>
  <c r="AI26"/>
  <c r="AM26" s="1"/>
  <c r="AL25"/>
  <c r="AK25"/>
  <c r="AJ25"/>
  <c r="AI25"/>
  <c r="AM25" s="1"/>
  <c r="AL24"/>
  <c r="AK24"/>
  <c r="AJ24"/>
  <c r="AI24"/>
  <c r="AM24" s="1"/>
  <c r="AL23"/>
  <c r="AK23"/>
  <c r="AJ23"/>
  <c r="AI23"/>
  <c r="AM23" s="1"/>
  <c r="AL22"/>
  <c r="AK22"/>
  <c r="AJ22"/>
  <c r="AI22"/>
  <c r="AM22" s="1"/>
  <c r="AL21"/>
  <c r="AK21"/>
  <c r="AJ21"/>
  <c r="AI21"/>
  <c r="AM21" s="1"/>
  <c r="AL20"/>
  <c r="AK20"/>
  <c r="AJ20"/>
  <c r="AI20"/>
  <c r="AM20" s="1"/>
  <c r="AL19"/>
  <c r="AK19"/>
  <c r="AJ19"/>
  <c r="AI19"/>
  <c r="AM19" s="1"/>
  <c r="AL18"/>
  <c r="AK18"/>
  <c r="AJ18"/>
  <c r="AI18"/>
  <c r="AM18" s="1"/>
  <c r="AL17"/>
  <c r="AK17"/>
  <c r="AJ17"/>
  <c r="AI17"/>
  <c r="AM17" s="1"/>
  <c r="AL16"/>
  <c r="AK16"/>
  <c r="AJ16"/>
  <c r="AI16"/>
  <c r="AM16" s="1"/>
  <c r="AL15"/>
  <c r="AK15"/>
  <c r="AJ15"/>
  <c r="AI15"/>
  <c r="AM15" s="1"/>
  <c r="AL14"/>
  <c r="AK14"/>
  <c r="AJ14"/>
  <c r="AI14"/>
  <c r="AM14" s="1"/>
  <c r="AL13"/>
  <c r="AK13"/>
  <c r="AJ13"/>
  <c r="AI13"/>
  <c r="AM13" s="1"/>
  <c r="AL12"/>
  <c r="AK12"/>
  <c r="AJ12"/>
  <c r="AI12"/>
  <c r="AM12" s="1"/>
  <c r="AL11"/>
  <c r="AK11"/>
  <c r="AJ11"/>
  <c r="AI11"/>
  <c r="AM11" s="1"/>
  <c r="AL10"/>
  <c r="AK10"/>
  <c r="AJ10"/>
  <c r="AI10"/>
  <c r="AM10" s="1"/>
  <c r="AL9"/>
  <c r="AK9"/>
  <c r="AJ9"/>
  <c r="AI9"/>
  <c r="AM9" s="1"/>
  <c r="AL8"/>
  <c r="AK8"/>
  <c r="AJ8"/>
  <c r="AI8"/>
  <c r="AM8" s="1"/>
  <c r="AL7"/>
  <c r="AK7"/>
  <c r="AJ7"/>
  <c r="AI7"/>
  <c r="AM7" s="1"/>
  <c r="AL6"/>
  <c r="AK6"/>
  <c r="AJ6"/>
  <c r="AI6"/>
  <c r="AM6" s="1"/>
  <c r="AL5"/>
  <c r="AK5"/>
  <c r="AJ5"/>
  <c r="AI5"/>
  <c r="AM5" s="1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AL4"/>
  <c r="AK4"/>
  <c r="AJ4"/>
  <c r="AI4"/>
  <c r="AM4" s="1"/>
  <c r="B4"/>
  <c r="AL3"/>
  <c r="AK3"/>
  <c r="AJ3"/>
  <c r="AI3"/>
  <c r="AM3" s="1"/>
  <c r="I2"/>
  <c r="E2"/>
  <c r="A10" i="3" l="1"/>
</calcChain>
</file>

<file path=xl/comments1.xml><?xml version="1.0" encoding="utf-8"?>
<comments xmlns="http://schemas.openxmlformats.org/spreadsheetml/2006/main">
  <authors>
    <author>Irrelevant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This controls what order the reactions are checked. Such as Critical Abilities could go first by putting 8c first.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 xml:space="preserve">This is for display only. 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Change to 1 if you want excess damage to hit HP.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This is for display only.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This is for display only.</t>
        </r>
      </text>
    </comment>
  </commentList>
</comments>
</file>

<file path=xl/sharedStrings.xml><?xml version="1.0" encoding="utf-8"?>
<sst xmlns="http://schemas.openxmlformats.org/spreadsheetml/2006/main" count="446" uniqueCount="329">
  <si>
    <t>Reaction ID Order</t>
  </si>
  <si>
    <t>8c</t>
  </si>
  <si>
    <t>8b</t>
  </si>
  <si>
    <t>8d</t>
  </si>
  <si>
    <t>8e</t>
  </si>
  <si>
    <t>MP Switch Multiplier</t>
  </si>
  <si>
    <t>/128</t>
  </si>
  <si>
    <t>Mp Switch Spillover?</t>
  </si>
  <si>
    <t>Damage Split Multiplier</t>
  </si>
  <si>
    <t>Distribute Multiplier</t>
  </si>
  <si>
    <t>Chance to react type</t>
  </si>
  <si>
    <t>Trigger</t>
  </si>
  <si>
    <t>Ability Flags</t>
  </si>
  <si>
    <t>Extra Requirements</t>
  </si>
  <si>
    <t>Name</t>
  </si>
  <si>
    <t>ID</t>
  </si>
  <si>
    <t>Brave / 100 %</t>
  </si>
  <si>
    <t>Faith / 100 %</t>
  </si>
  <si>
    <t>100 - Brave %</t>
  </si>
  <si>
    <t>100 - Faith%</t>
  </si>
  <si>
    <t>100 - (Br + Fa) / 2</t>
  </si>
  <si>
    <t>HP Damage</t>
  </si>
  <si>
    <t>HP Healing</t>
  </si>
  <si>
    <t>MP Damage</t>
  </si>
  <si>
    <t>MP Healing</t>
  </si>
  <si>
    <t>Status Change</t>
  </si>
  <si>
    <t>? (Not recommended)</t>
  </si>
  <si>
    <t>Psuedo Status</t>
  </si>
  <si>
    <t>Counter Flood</t>
  </si>
  <si>
    <t>Counter Magic</t>
  </si>
  <si>
    <t>Stop at Obstacle</t>
  </si>
  <si>
    <t>Countergrasp</t>
  </si>
  <si>
    <t>Require Sword</t>
  </si>
  <si>
    <t>Require Materia Blade</t>
  </si>
  <si>
    <t>Evadeable</t>
  </si>
  <si>
    <t>Select Target</t>
  </si>
  <si>
    <t>Critical Status</t>
  </si>
  <si>
    <t>Ability Uses MP</t>
  </si>
  <si>
    <t>Ability Reduced Stats</t>
  </si>
  <si>
    <t>Normal Attack (Hamedo)</t>
  </si>
  <si>
    <t>Unusued</t>
  </si>
  <si>
    <t>PA Save</t>
  </si>
  <si>
    <t>00</t>
  </si>
  <si>
    <t>MA Save</t>
  </si>
  <si>
    <t>Speed Save</t>
  </si>
  <si>
    <t>Sunken State</t>
  </si>
  <si>
    <t>Caution</t>
  </si>
  <si>
    <t>Dragon Spirit</t>
  </si>
  <si>
    <t>Regenerator</t>
  </si>
  <si>
    <t>Brave UP</t>
  </si>
  <si>
    <t>Face (Faith) UP</t>
  </si>
  <si>
    <t>HP Restore</t>
  </si>
  <si>
    <t>MP Restore</t>
  </si>
  <si>
    <t>Critical Quick</t>
  </si>
  <si>
    <t>Meatbone Slash</t>
  </si>
  <si>
    <t>Counter Tackle</t>
  </si>
  <si>
    <t>Absorb Used MP</t>
  </si>
  <si>
    <t>Gilgame Heart</t>
  </si>
  <si>
    <t>Reflect</t>
  </si>
  <si>
    <t>Auto Potion</t>
  </si>
  <si>
    <t>Counter</t>
  </si>
  <si>
    <t>Distribute</t>
  </si>
  <si>
    <t>MP Switch</t>
  </si>
  <si>
    <t>Damage Split</t>
  </si>
  <si>
    <t>Weapon Guard</t>
  </si>
  <si>
    <t>Finger Guard</t>
  </si>
  <si>
    <t>Abandon</t>
  </si>
  <si>
    <t>Catch</t>
  </si>
  <si>
    <t>Blade Grasp</t>
  </si>
  <si>
    <t>Arrow Guard</t>
  </si>
  <si>
    <t>Hamedo</t>
  </si>
  <si>
    <t>&lt;?xml version="1.0" encoding="utf-8" ?&gt;</t>
  </si>
  <si>
    <t>&lt;Patches&gt;</t>
  </si>
  <si>
    <t>&lt;Patch name="Reaction Rewrite"&gt;</t>
  </si>
  <si>
    <t>&lt;Description&gt;Rewrites how reaction triggers and gives an option for different chances to reaction&lt;/Description&gt;</t>
  </si>
  <si>
    <t>&lt;Location file="BATTLE_BIN" offset="F7400"&gt;</t>
  </si>
  <si>
    <t>&lt;/Location&gt;</t>
  </si>
  <si>
    <t>&lt;Location file="BATTLE_BIN" offset="125B00"&gt;</t>
  </si>
  <si>
    <t>D0FFBD27</t>
  </si>
  <si>
    <t>1000BFAF</t>
  </si>
  <si>
    <t>1400B0AF</t>
  </si>
  <si>
    <t>1980103C</t>
  </si>
  <si>
    <t>982D108E</t>
  </si>
  <si>
    <t>1680143C</t>
  </si>
  <si>
    <t>04E49426</t>
  </si>
  <si>
    <t>1680133C</t>
  </si>
  <si>
    <t>10E47326</t>
  </si>
  <si>
    <t>1980033C</t>
  </si>
  <si>
    <t>&lt;!-- Extra Requirements Routine --&gt;</t>
  </si>
  <si>
    <t>F9320608</t>
  </si>
  <si>
    <t>0500422E</t>
  </si>
  <si>
    <t>1680043C</t>
  </si>
  <si>
    <t>10E48424</t>
  </si>
  <si>
    <t>9179010C</t>
  </si>
  <si>
    <t>0A000534</t>
  </si>
  <si>
    <t>1000BF8F</t>
  </si>
  <si>
    <t>1400B08F</t>
  </si>
  <si>
    <t>1800B18F</t>
  </si>
  <si>
    <t>1C00B28F</t>
  </si>
  <si>
    <t>2000B38F</t>
  </si>
  <si>
    <t>2400B48F</t>
  </si>
  <si>
    <t>3000BD27</t>
  </si>
  <si>
    <t>&lt;!-- Store Reaction ID based on Equipped Reactions --&gt;</t>
  </si>
  <si>
    <t>&lt;Location file="BATTLE_BIN" offset="125C14"&gt;</t>
  </si>
  <si>
    <t>1680073C</t>
  </si>
  <si>
    <t>0800A22C</t>
  </si>
  <si>
    <t>0400C22C</t>
  </si>
  <si>
    <t>&lt;!-- Reaction Chance type --&gt;</t>
  </si>
  <si>
    <t>&lt;Location file="BATTLE_BIN" offset="125CA8"&gt;</t>
  </si>
  <si>
    <t>E0FFBD27</t>
  </si>
  <si>
    <t>1400B2AF</t>
  </si>
  <si>
    <t>1800B4AF</t>
  </si>
  <si>
    <t>1680023C</t>
  </si>
  <si>
    <t>90E44224</t>
  </si>
  <si>
    <t>0800A22E</t>
  </si>
  <si>
    <t>1400B28F</t>
  </si>
  <si>
    <t>1800B48F</t>
  </si>
  <si>
    <t>2000BD27</t>
  </si>
  <si>
    <t>1980023C</t>
  </si>
  <si>
    <t>FCF5428C</t>
  </si>
  <si>
    <t>E8FFBD27</t>
  </si>
  <si>
    <t>1800BD27</t>
  </si>
  <si>
    <t>&lt;Location file="BATTLE_BIN" offset="125DB4"&gt;</t>
  </si>
  <si>
    <t>&lt;!-- Store successful reaction --&gt;</t>
  </si>
  <si>
    <t>&lt;Location file="BATTLE_BIN" offset="125EA0"&gt;</t>
  </si>
  <si>
    <t>D6386394</t>
  </si>
  <si>
    <t>B20103A6</t>
  </si>
  <si>
    <t>&lt;Location file="BATTLE_BIN" offset="12562C"&gt;</t>
  </si>
  <si>
    <t>&lt;Location file="BATTLE_BIN" offset="124FCC"&gt;</t>
  </si>
  <si>
    <t>&lt;Location file="BATTLE_BIN" offset="1261B8"&gt;</t>
  </si>
  <si>
    <t>9A010296</t>
  </si>
  <si>
    <t>BD010334</t>
  </si>
  <si>
    <t>2C000396</t>
  </si>
  <si>
    <t>1E00C010</t>
  </si>
  <si>
    <t>2128C500</t>
  </si>
  <si>
    <t>1C006010</t>
  </si>
  <si>
    <t>E803A22C</t>
  </si>
  <si>
    <t>E7030534</t>
  </si>
  <si>
    <t>1800A400</t>
  </si>
  <si>
    <t>C2210400</t>
  </si>
  <si>
    <t>D0E44224</t>
  </si>
  <si>
    <t>2A106400</t>
  </si>
  <si>
    <t>2310C300</t>
  </si>
  <si>
    <t>900102A6</t>
  </si>
  <si>
    <t>940103A6</t>
  </si>
  <si>
    <t>A0000234</t>
  </si>
  <si>
    <t>B10102A2</t>
  </si>
  <si>
    <t>B1010292</t>
  </si>
  <si>
    <t>7F004230</t>
  </si>
  <si>
    <t>900100A6</t>
  </si>
  <si>
    <t>940104A6</t>
  </si>
  <si>
    <t>BC010334</t>
  </si>
  <si>
    <t>C2110200</t>
  </si>
  <si>
    <t>BE010334</t>
  </si>
  <si>
    <t>6E34060C</t>
  </si>
  <si>
    <t>9934060C</t>
  </si>
  <si>
    <t>A834060C</t>
  </si>
  <si>
    <t>&lt;/Patch&gt;</t>
  </si>
  <si>
    <t>&lt;/Patches&gt;</t>
  </si>
  <si>
    <t>06004314&lt;!-- Branch to end if reaction is not damage split --&gt;</t>
  </si>
  <si>
    <t>00000000</t>
  </si>
  <si>
    <t>F0 CC 18 80&lt;!-- Brave / 100 --&gt;</t>
  </si>
  <si>
    <t>F8 CC 18 80&lt;!-- Faith / 100 --&gt;</t>
  </si>
  <si>
    <t>00 CD 18 80&lt;!-- Brave + Faith / 2 --&gt;</t>
  </si>
  <si>
    <t>0C CD 18 80&lt;!-- 100 - Brave --&gt;</t>
  </si>
  <si>
    <t>18 CD 18 80&lt;!-- 100 - Faith --&gt;</t>
  </si>
  <si>
    <t>24 CD 18 80&lt;!-- 100 - (Brave + Faith)/2 --&gt;</t>
  </si>
  <si>
    <t>38 CD 18 80&lt;!-- x chance --&gt;</t>
  </si>
  <si>
    <t>40 CD 18 80&lt;!-- 100% chance --&gt;</t>
  </si>
  <si>
    <t>20 CE 18 80&lt;!-- Critical Status --&gt;</t>
  </si>
  <si>
    <t>40 CE 18 80&lt;!-- Ability Uses MP --&gt;</t>
  </si>
  <si>
    <t>60 CE 18 80&lt;!-- Ability Removes Equipment --&gt;</t>
  </si>
  <si>
    <t>78 CE 18 80&lt;!-- Normal Attack --&gt;</t>
  </si>
  <si>
    <t>1400B0AF&lt;!-- r16 =" Unit Data Pointer --&gt;</t>
  </si>
  <si>
    <t>1800B1AF&lt;!-- r17 =" x80 --&gt;</t>
  </si>
  <si>
    <t>1C00B2AF&lt;!-- r18 =" Counter --&gt;</t>
  </si>
  <si>
    <t>2000B3AF&lt;!-- r19 =" Pointer to Reaction Data --&gt;</t>
  </si>
  <si>
    <t>2400B4AF&lt;!-- r20 =" Pointer to stored Reaction --&gt;</t>
  </si>
  <si>
    <t>2800B5AF&lt;!-- r21 =" 2nd Counter --&gt;</t>
  </si>
  <si>
    <t>982D108E&lt;!-- r16 =" Unit Data Pointer --&gt;</t>
  </si>
  <si>
    <t>4832060C&lt;!-- Unit can react? --&gt;</t>
  </si>
  <si>
    <t>21200002&lt;!-- r4 =" Unit Data Pointer --&gt;</t>
  </si>
  <si>
    <t>2C004014&lt;!-- Branch to end if unit cannot react --&gt;</t>
  </si>
  <si>
    <t>00000834&lt;!-- Clear counter 3 --&gt;</t>
  </si>
  <si>
    <t>0533060C&lt;!-- Store Reaction IDs --&gt;</t>
  </si>
  <si>
    <t>00000634&lt;!-- Clear counter 2 --&gt;</t>
  </si>
  <si>
    <t>00001234&lt;!-- Clear Main Counter --&gt;</t>
  </si>
  <si>
    <t>00001534&lt;!-- Clear Counter 2 --&gt;</t>
  </si>
  <si>
    <t>00008296&lt;!-- Load Stored Ability ID --&gt;</t>
  </si>
  <si>
    <t>80001134</t>
  </si>
  <si>
    <t>22004010&lt;!-- Branch to end if not ID is stored --&gt;</t>
  </si>
  <si>
    <t>5AFE4224&lt;!-- Ability ID - x1A6 --&gt;</t>
  </si>
  <si>
    <t>80100200&lt;!-- (Ability ID - x1A6) * 4 --&gt;</t>
  </si>
  <si>
    <t>2A33060C&lt;!-- Reaction Chance Type --&gt;</t>
  </si>
  <si>
    <t>21986202&lt;!-- r19 =" Offset to Reaction Data --&gt;</t>
  </si>
  <si>
    <t>16004014&lt;!-- Branch if unit failed to react --&gt;</t>
  </si>
  <si>
    <t>00001534&lt;!-- Clear r21 (Secondary Counter) --&gt;</t>
  </si>
  <si>
    <t>01006292&lt;!-- Trigger Check --&gt;</t>
  </si>
  <si>
    <t>B1010392&lt;!-- Load unit hit type flag --&gt;</t>
  </si>
  <si>
    <t>03004010&lt;!-- Branch if no trigger check are being checked --&gt;</t>
  </si>
  <si>
    <t>24104300</t>
  </si>
  <si>
    <t>10004010&lt;!-- Branch if Check not active on unit --&gt;</t>
  </si>
  <si>
    <t>02006292&lt;!-- Load Ability flag check --&gt;</t>
  </si>
  <si>
    <t>F6386390&lt;!-- Load Ability flag --&gt;</t>
  </si>
  <si>
    <t>03004010&lt;!-- Branch if not checking ability flags --&gt;</t>
  </si>
  <si>
    <t>09004010&lt;!-- Branch if ability flag not active --&gt;</t>
  </si>
  <si>
    <t>6D33060C&lt;!-- Check Extra Requirements --&gt;</t>
  </si>
  <si>
    <t>05004010&lt;!-- Branch if Extra Requirements failed --&gt;</t>
  </si>
  <si>
    <t>A833060C&lt;!-- Extra Requirements Routine --&gt;</t>
  </si>
  <si>
    <t>01005226&lt;!-- counter ++ --&gt;</t>
  </si>
  <si>
    <t>DDFF4014&lt;!-- Loop if all stored reactions have not been checked yet --&gt;</t>
  </si>
  <si>
    <t>02009426&lt;!-- r20 + 2 (check next reaction id) --&gt;</t>
  </si>
  <si>
    <t>0800E003</t>
  </si>
  <si>
    <t>00000534&lt;!-- Clear counter 1 --&gt;</t>
  </si>
  <si>
    <t>00E4E724&lt;!-- r7 =" x15e400 --&gt;</t>
  </si>
  <si>
    <t>0000E290&lt;!-- Load what reaction set is being checked --&gt;</t>
  </si>
  <si>
    <t>21100202&lt;!-- Unit Pointer + Reaction set byte --&gt;</t>
  </si>
  <si>
    <t>00004290&lt;!-- Load Unit Reaction Set --&gt;</t>
  </si>
  <si>
    <t>80000334&lt;!-- r3 =" x80 --&gt;</t>
  </si>
  <si>
    <t>0620A300&lt;!-- x80 / counter --&gt;</t>
  </si>
  <si>
    <t>24208200</t>
  </si>
  <si>
    <t>0E008010&lt;!-- Branch if reaction not active --&gt;</t>
  </si>
  <si>
    <t>0000E390&lt;!-- Load Reaction Set ID --&gt;</t>
  </si>
  <si>
    <t>A6010234&lt;!-- r2 =" x1a6 --&gt;</t>
  </si>
  <si>
    <t>21104500&lt;!-- x1a6 + counter 1 --&gt;</t>
  </si>
  <si>
    <t>75FF6324&lt;!-- ID - 8b --&gt;</t>
  </si>
  <si>
    <t>C0180300&lt;!-- counter 2 * 8 --&gt;</t>
  </si>
  <si>
    <t>21104300&lt;!-- r2 =" Ability ID --&gt;</t>
  </si>
  <si>
    <t>05000429</t>
  </si>
  <si>
    <t>0F008010&lt;!-- skip if too many abilities are going to be stored --&gt;</t>
  </si>
  <si>
    <t>40200800&lt;!-- counter 3 * 2 --&gt;</t>
  </si>
  <si>
    <t>21188402&lt;!-- x15E404 --&gt;</t>
  </si>
  <si>
    <t>01000825&lt;!-- counter 3 ++ --&gt;</t>
  </si>
  <si>
    <t>000062A4&lt;!-- Store Ability ID --&gt;</t>
  </si>
  <si>
    <t>0100A524&lt;!-- counter 1 ++ --&gt;</t>
  </si>
  <si>
    <t>E7FF4014&lt;!-- Branch if all reaction flags in set haven't been checked yet --&gt;</t>
  </si>
  <si>
    <t>00000534&lt;!-- clear counter 1 --&gt;</t>
  </si>
  <si>
    <t>0100E724&lt;!-- offset ++ --&gt;</t>
  </si>
  <si>
    <t>0100C624&lt;!-- counter 2 ++ --&gt;</t>
  </si>
  <si>
    <t>E1FF4014&lt;!-- Branch if haven't check all reactions --&gt;</t>
  </si>
  <si>
    <t>24001292&lt;!-- Load Unit's Brave --&gt;</t>
  </si>
  <si>
    <t>26001492&lt;!-- Load Unit's Faith --&gt;</t>
  </si>
  <si>
    <t>00006292&lt;!-- Load Reaction Chance type --&gt;</t>
  </si>
  <si>
    <t>0618B102&lt;!-- x80 / counter --&gt;</t>
  </si>
  <si>
    <t>21004010&lt;!-- Branch if not using that reaction type --&gt;</t>
  </si>
  <si>
    <t>80181500&lt;!-- Counter * 4 --&gt;</t>
  </si>
  <si>
    <t>21104300&lt;!-- r2 =" Pointer table offset --&gt;</t>
  </si>
  <si>
    <t>0000428C&lt;!-- Load Offset --&gt;</t>
  </si>
  <si>
    <t>08004000&lt;!-- Jump to offset --&gt;</t>
  </si>
  <si>
    <t>51330608</t>
  </si>
  <si>
    <t>21284002&lt;!-- r5 =" Brave --&gt;</t>
  </si>
  <si>
    <t>21288002&lt;!-- r5 =" Faith --&gt;</t>
  </si>
  <si>
    <t>21285402&lt;!-- Brave + Faith --&gt;</t>
  </si>
  <si>
    <t>40280500&lt;!-- Brave + Faith / 2 --&gt;</t>
  </si>
  <si>
    <t>64000234&lt;!-- r2 =" 100 --&gt;</t>
  </si>
  <si>
    <t>23285200&lt;!-- 100 - Brave --&gt;</t>
  </si>
  <si>
    <t>23285400&lt;!-- 100 - Faith --&gt;</t>
  </si>
  <si>
    <t>21105402&lt;!-- Brave + Faith --&gt;</t>
  </si>
  <si>
    <t>40100200&lt;!-- Brave + Faith / 2 --&gt;</t>
  </si>
  <si>
    <t>64000334&lt;!-- r3 =" 100 --&gt;</t>
  </si>
  <si>
    <t>23286200&lt;!-- 100 - (Brave + Faith)/2 --&gt;</t>
  </si>
  <si>
    <t>5F33060C&lt;!-- Chance to react routine --&gt;</t>
  </si>
  <si>
    <t>06004010&lt;!-- Branch to end if reaction successful --&gt;</t>
  </si>
  <si>
    <t>0100B526&lt;!-- Counter 2 ++ --&gt;</t>
  </si>
  <si>
    <t>D8FF4014&lt;!-- Loop until all flags are checked --&gt;</t>
  </si>
  <si>
    <t>01000234&lt;!-- r2 =" 1 if all checks failed (check prep) --&gt;</t>
  </si>
  <si>
    <t>05004014&lt;!-- Branch if not preforming a reaction --&gt;</t>
  </si>
  <si>
    <t>3378010C&lt;!-- Random Routine (r5 / r4 chancee) --&gt;</t>
  </si>
  <si>
    <t>64000434&lt;!-- r4 =" 100 --&gt;</t>
  </si>
  <si>
    <t>69330608</t>
  </si>
  <si>
    <t>21100000&lt;!-- Clear r2 --&gt;</t>
  </si>
  <si>
    <t>03006492&lt;!-- Load Extra Requirements --&gt;</t>
  </si>
  <si>
    <t>12008010&lt;!-- Branch if no Extra Requirements --&gt;</t>
  </si>
  <si>
    <t>01000234&lt;!-- r2 =" 1 --&gt;</t>
  </si>
  <si>
    <t>24108300</t>
  </si>
  <si>
    <t>0A004010&lt;!-- Skip if Requirement not required --&gt;</t>
  </si>
  <si>
    <t>80181500&lt;!-- counter * 4 --&gt;</t>
  </si>
  <si>
    <t>B0E44224&lt;!-- Extra Requirement Pointers --&gt;</t>
  </si>
  <si>
    <t>21104300</t>
  </si>
  <si>
    <t>09F84000&lt;!-- Check Extra  Requirement --&gt;</t>
  </si>
  <si>
    <t>06004014&lt;!-- Branch if passed --&gt;</t>
  </si>
  <si>
    <t>0100B526&lt;!-- counter++ --&gt;</t>
  </si>
  <si>
    <t>EDFF4014&lt;!-- loop 8 times --&gt;</t>
  </si>
  <si>
    <t>00000234&lt;!-- clear r2 --&gt;</t>
  </si>
  <si>
    <t>5A000292&lt;!-- Load 3rd set of status --&gt;</t>
  </si>
  <si>
    <t>01004230</t>
  </si>
  <si>
    <t>02004010&lt;!-- Branch if unit is not in critical --&gt;</t>
  </si>
  <si>
    <t>01004224&lt;!-- r2 =" 1 --&gt;</t>
  </si>
  <si>
    <t>EB384290&lt;!-- Load Used MP --&gt;</t>
  </si>
  <si>
    <t>02004010&lt;!-- Branch if No MP being used --&gt;</t>
  </si>
  <si>
    <t>A5010292&lt;!-- Load Removed Equipment --&gt;</t>
  </si>
  <si>
    <t>02004010&lt;!-- Branch if no equipment being removed --&gt;</t>
  </si>
  <si>
    <t>F5384290&lt;!-- Load 3rd Ability Flag --&gt;</t>
  </si>
  <si>
    <t>08004230</t>
  </si>
  <si>
    <t>02004010&lt;!-- Branch if not normal attack --&gt;</t>
  </si>
  <si>
    <t>00008296&lt;!-- Load Ability ID --&gt;</t>
  </si>
  <si>
    <t>9A0102A6&lt;!-- Store Ability ID as Reaction ID --&gt;</t>
  </si>
  <si>
    <t>00000000&lt;!-- Remove old code --&gt;</t>
  </si>
  <si>
    <t>B334060C&lt;!-- MP Switch --&gt;</t>
  </si>
  <si>
    <t>26004314</t>
  </si>
  <si>
    <t>90010696</t>
  </si>
  <si>
    <t>94010596</t>
  </si>
  <si>
    <t>20004014</t>
  </si>
  <si>
    <t>02004014</t>
  </si>
  <si>
    <t>12200000</t>
  </si>
  <si>
    <t>09004010</t>
  </si>
  <si>
    <t>07004010</t>
  </si>
  <si>
    <t>97340608</t>
  </si>
  <si>
    <t>20000334</t>
  </si>
  <si>
    <t>25104300</t>
  </si>
  <si>
    <t>0A004314&lt;!-- Branch if reaction not distribute --&gt;</t>
  </si>
  <si>
    <t>2A000496&lt;!-- Load Max HP --&gt;</t>
  </si>
  <si>
    <t>28000396&lt;!-- Load Current HP --&gt;</t>
  </si>
  <si>
    <t>92010586&lt;!-- Load HP Recovery --&gt;</t>
  </si>
  <si>
    <t>23208300&lt;!-- Max HP - Current HP --&gt;</t>
  </si>
  <si>
    <t>2310A400&lt;!-- HP Recovery - (Max HP - Current HP) --&gt;</t>
  </si>
  <si>
    <t>18004300</t>
  </si>
  <si>
    <t>12100000</t>
  </si>
  <si>
    <t>B20102A6&lt;!-- Store result --&gt;</t>
  </si>
  <si>
    <t>90010496&lt;!-- Load HP --&gt;</t>
  </si>
  <si>
    <t>18008300&lt;!-- HP Damage * r3 --&gt;</t>
  </si>
  <si>
    <t>C2210400&lt;!-- HP Damage * r3 / 128 --&gt;</t>
  </si>
  <si>
    <t>B20104A6&lt;!-- Store HP Damage * r3 / 128 --&gt;</t>
  </si>
  <si>
    <t>00 00 00 00&lt;!-- 05 --&gt;</t>
  </si>
  <si>
    <t>00 00 00 00&lt;!-- 06 --&gt;</t>
  </si>
  <si>
    <t>00 00 00 00&lt;!-- 07 --&gt;</t>
  </si>
  <si>
    <t>00 00 00 00&lt;!-- 08 --&gt;</t>
  </si>
  <si>
    <t>64000534&lt;!-- r5 = 100 --&gt;</t>
  </si>
  <si>
    <t>Flat Reaction %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</si>
</sst>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0" fillId="9" borderId="0" xfId="0" quotePrefix="1" applyFill="1"/>
    <xf numFmtId="0" fontId="0" fillId="9" borderId="0" xfId="0" quotePrefix="1" applyFill="1" applyAlignment="1">
      <alignment horizontal="left"/>
    </xf>
    <xf numFmtId="0" fontId="0" fillId="10" borderId="0" xfId="0" applyFill="1"/>
    <xf numFmtId="0" fontId="0" fillId="9" borderId="0" xfId="0" applyFill="1"/>
    <xf numFmtId="0" fontId="4" fillId="2" borderId="0" xfId="0" applyFont="1" applyFill="1"/>
    <xf numFmtId="0" fontId="0" fillId="5" borderId="0" xfId="0" applyFill="1" applyAlignment="1">
      <alignment horizontal="center" textRotation="90"/>
    </xf>
    <xf numFmtId="9" fontId="0" fillId="5" borderId="0" xfId="0" applyNumberFormat="1" applyFill="1" applyAlignment="1">
      <alignment horizontal="center" textRotation="90"/>
    </xf>
    <xf numFmtId="0" fontId="0" fillId="4" borderId="0" xfId="0" applyFill="1" applyAlignment="1">
      <alignment horizontal="center" textRotation="90"/>
    </xf>
    <xf numFmtId="0" fontId="0" fillId="6" borderId="0" xfId="0" applyFill="1" applyAlignment="1">
      <alignment horizontal="center" textRotation="90"/>
    </xf>
    <xf numFmtId="0" fontId="0" fillId="2" borderId="0" xfId="0" quotePrefix="1" applyFill="1"/>
    <xf numFmtId="0" fontId="0" fillId="11" borderId="0" xfId="0" applyFill="1" applyAlignment="1">
      <alignment horizontal="center"/>
    </xf>
    <xf numFmtId="0" fontId="0" fillId="11" borderId="0" xfId="0" applyFill="1"/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 textRotation="90"/>
    </xf>
    <xf numFmtId="49" fontId="0" fillId="0" borderId="0" xfId="0" applyNumberFormat="1"/>
    <xf numFmtId="0" fontId="0" fillId="0" borderId="0" xfId="0" applyNumberFormat="1"/>
    <xf numFmtId="0" fontId="0" fillId="8" borderId="0" xfId="0" applyFill="1" applyAlignment="1"/>
    <xf numFmtId="0" fontId="0" fillId="8" borderId="0" xfId="0" applyFill="1" applyAlignment="1">
      <alignment horizontal="left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/>
    <xf numFmtId="0" fontId="3" fillId="7" borderId="0" xfId="0" applyFont="1" applyFill="1" applyAlignment="1">
      <alignment horizontal="center"/>
    </xf>
    <xf numFmtId="0" fontId="3" fillId="7" borderId="0" xfId="0" applyFont="1" applyFill="1" applyAlignment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/>
    <xf numFmtId="0" fontId="3" fillId="6" borderId="0" xfId="0" applyFont="1" applyFill="1" applyAlignment="1">
      <alignment horizontal="center"/>
    </xf>
    <xf numFmtId="0" fontId="3" fillId="6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action%20rewrite%201.0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Hacks"/>
      <sheetName val="Reaction Data"/>
      <sheetName val="Misc. Data"/>
      <sheetName val="Calculations"/>
      <sheetName val="LoadFFTText"/>
    </sheetNames>
    <sheetDataSet>
      <sheetData sheetId="0"/>
      <sheetData sheetId="1"/>
      <sheetData sheetId="2"/>
      <sheetData sheetId="3">
        <row r="4">
          <cell r="F4">
            <v>75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utorial_Sheet">
    <tabColor theme="9" tint="0.79998168889431442"/>
  </sheetPr>
  <dimension ref="A1:H8"/>
  <sheetViews>
    <sheetView workbookViewId="0">
      <selection activeCell="E2" sqref="E2"/>
    </sheetView>
  </sheetViews>
  <sheetFormatPr baseColWidth="10" defaultColWidth="9.140625" defaultRowHeight="15"/>
  <cols>
    <col min="1" max="3" width="4.140625" style="1" customWidth="1"/>
    <col min="4" max="4" width="2.5703125" style="1" customWidth="1"/>
    <col min="5" max="5" width="3.85546875" style="1" customWidth="1"/>
    <col min="6" max="6" width="3.7109375" style="1" customWidth="1"/>
    <col min="7" max="7" width="4.42578125" style="1" customWidth="1"/>
    <col min="8" max="8" width="0" style="1" hidden="1" customWidth="1"/>
    <col min="9" max="16384" width="9.140625" style="1"/>
  </cols>
  <sheetData>
    <row r="1" spans="1:8">
      <c r="A1" s="19" t="s">
        <v>0</v>
      </c>
      <c r="B1" s="19"/>
      <c r="C1" s="19"/>
      <c r="D1" s="19"/>
    </row>
    <row r="2" spans="1:8">
      <c r="A2" s="4" t="s">
        <v>2</v>
      </c>
      <c r="B2" s="4" t="s">
        <v>1</v>
      </c>
      <c r="C2" s="4" t="s">
        <v>3</v>
      </c>
      <c r="D2" s="4" t="s">
        <v>4</v>
      </c>
      <c r="H2" s="1" t="str">
        <f>A2&amp;B2&amp;C2&amp;D2</f>
        <v>8b8c8d8e</v>
      </c>
    </row>
    <row r="4" spans="1:8">
      <c r="A4" s="19" t="s">
        <v>328</v>
      </c>
      <c r="B4" s="19"/>
      <c r="C4" s="19"/>
      <c r="D4" s="19"/>
      <c r="E4" s="19"/>
      <c r="F4" s="6">
        <v>75</v>
      </c>
    </row>
    <row r="5" spans="1:8">
      <c r="A5" s="19" t="s">
        <v>5</v>
      </c>
      <c r="B5" s="19"/>
      <c r="C5" s="19"/>
      <c r="D5" s="19"/>
      <c r="E5" s="19"/>
      <c r="F5" s="6">
        <v>128</v>
      </c>
      <c r="G5" s="6" t="s">
        <v>6</v>
      </c>
    </row>
    <row r="6" spans="1:8">
      <c r="A6" s="20" t="s">
        <v>7</v>
      </c>
      <c r="B6" s="20"/>
      <c r="C6" s="20"/>
      <c r="D6" s="20"/>
      <c r="E6" s="20"/>
      <c r="F6" s="3">
        <v>1</v>
      </c>
    </row>
    <row r="7" spans="1:8">
      <c r="A7" s="20" t="s">
        <v>8</v>
      </c>
      <c r="B7" s="20"/>
      <c r="C7" s="20"/>
      <c r="D7" s="20"/>
      <c r="E7" s="20"/>
      <c r="F7" s="6">
        <v>128</v>
      </c>
      <c r="G7" s="6" t="s">
        <v>6</v>
      </c>
    </row>
    <row r="8" spans="1:8">
      <c r="A8" s="19" t="s">
        <v>9</v>
      </c>
      <c r="B8" s="19"/>
      <c r="C8" s="19"/>
      <c r="D8" s="19"/>
      <c r="E8" s="19"/>
      <c r="F8" s="6">
        <v>128</v>
      </c>
      <c r="G8" s="6" t="s">
        <v>6</v>
      </c>
    </row>
  </sheetData>
  <sheetProtection selectLockedCells="1" selectUnlockedCells="1"/>
  <mergeCells count="6">
    <mergeCell ref="A8:E8"/>
    <mergeCell ref="A1:D1"/>
    <mergeCell ref="A4:E4"/>
    <mergeCell ref="A5:E5"/>
    <mergeCell ref="A6:E6"/>
    <mergeCell ref="A7:E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8" tint="0.79998168889431442"/>
  </sheetPr>
  <dimension ref="A1:AN3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ColWidth="9.140625" defaultRowHeight="15"/>
  <cols>
    <col min="1" max="1" width="13.85546875" style="1" customWidth="1"/>
    <col min="2" max="2" width="2.85546875" style="1" customWidth="1"/>
    <col min="3" max="3" width="3.42578125" style="15" customWidth="1"/>
    <col min="4" max="33" width="3.140625" style="1" customWidth="1"/>
    <col min="34" max="34" width="3" style="1" customWidth="1"/>
    <col min="35" max="35" width="3.7109375" style="7" hidden="1" customWidth="1"/>
    <col min="36" max="38" width="2.7109375" style="7" hidden="1" customWidth="1"/>
    <col min="39" max="39" width="3.5703125" style="7" hidden="1" customWidth="1"/>
    <col min="40" max="40" width="0" style="1" hidden="1" customWidth="1"/>
    <col min="41" max="16384" width="9.140625" style="1"/>
  </cols>
  <sheetData>
    <row r="1" spans="1:40">
      <c r="C1" s="21" t="s">
        <v>10</v>
      </c>
      <c r="D1" s="22"/>
      <c r="E1" s="22"/>
      <c r="F1" s="22"/>
      <c r="G1" s="22"/>
      <c r="H1" s="22"/>
      <c r="I1" s="22"/>
      <c r="J1" s="22"/>
      <c r="K1" s="23" t="s">
        <v>11</v>
      </c>
      <c r="L1" s="24"/>
      <c r="M1" s="24"/>
      <c r="N1" s="24"/>
      <c r="O1" s="24"/>
      <c r="P1" s="24"/>
      <c r="Q1" s="24"/>
      <c r="R1" s="24"/>
      <c r="S1" s="25" t="s">
        <v>12</v>
      </c>
      <c r="T1" s="26"/>
      <c r="U1" s="26"/>
      <c r="V1" s="26"/>
      <c r="W1" s="26"/>
      <c r="X1" s="26"/>
      <c r="Y1" s="26"/>
      <c r="Z1" s="26"/>
      <c r="AA1" s="27" t="s">
        <v>13</v>
      </c>
      <c r="AB1" s="28"/>
      <c r="AC1" s="28"/>
      <c r="AD1" s="28"/>
      <c r="AE1" s="28"/>
      <c r="AF1" s="28"/>
      <c r="AG1" s="28"/>
      <c r="AH1" s="28"/>
    </row>
    <row r="2" spans="1:40" ht="121.5">
      <c r="A2" s="1" t="s">
        <v>14</v>
      </c>
      <c r="B2" s="1" t="s">
        <v>15</v>
      </c>
      <c r="C2" s="8" t="s">
        <v>16</v>
      </c>
      <c r="D2" s="8" t="s">
        <v>17</v>
      </c>
      <c r="E2" s="8" t="str">
        <f>"(Br + Fa / 2) / 100"</f>
        <v>(Br + Fa / 2) / 100</v>
      </c>
      <c r="F2" s="8" t="s">
        <v>18</v>
      </c>
      <c r="G2" s="9" t="s">
        <v>19</v>
      </c>
      <c r="H2" s="8" t="s">
        <v>20</v>
      </c>
      <c r="I2" s="8" t="str">
        <f>'[1]Misc. Data'!F4&amp;" / 100 %"</f>
        <v>75 / 100 %</v>
      </c>
      <c r="J2" s="9">
        <v>1</v>
      </c>
      <c r="K2" s="16" t="s">
        <v>21</v>
      </c>
      <c r="L2" s="16" t="s">
        <v>22</v>
      </c>
      <c r="M2" s="16" t="s">
        <v>23</v>
      </c>
      <c r="N2" s="16" t="s">
        <v>24</v>
      </c>
      <c r="O2" s="16" t="s">
        <v>25</v>
      </c>
      <c r="P2" s="16" t="s">
        <v>26</v>
      </c>
      <c r="Q2" s="16" t="s">
        <v>26</v>
      </c>
      <c r="R2" s="16" t="s">
        <v>27</v>
      </c>
      <c r="S2" s="10" t="s">
        <v>28</v>
      </c>
      <c r="T2" s="10" t="s">
        <v>29</v>
      </c>
      <c r="U2" s="10" t="s">
        <v>30</v>
      </c>
      <c r="V2" s="10" t="s">
        <v>31</v>
      </c>
      <c r="W2" s="10" t="s">
        <v>32</v>
      </c>
      <c r="X2" s="10" t="s">
        <v>33</v>
      </c>
      <c r="Y2" s="10" t="s">
        <v>34</v>
      </c>
      <c r="Z2" s="10" t="s">
        <v>35</v>
      </c>
      <c r="AA2" s="11" t="s">
        <v>36</v>
      </c>
      <c r="AB2" s="11" t="s">
        <v>37</v>
      </c>
      <c r="AC2" s="11" t="s">
        <v>38</v>
      </c>
      <c r="AD2" s="11" t="s">
        <v>39</v>
      </c>
      <c r="AE2" s="11" t="s">
        <v>40</v>
      </c>
      <c r="AF2" s="11" t="s">
        <v>40</v>
      </c>
      <c r="AG2" s="11" t="s">
        <v>40</v>
      </c>
      <c r="AH2" s="11" t="s">
        <v>40</v>
      </c>
    </row>
    <row r="3" spans="1:40">
      <c r="A3" s="1" t="s">
        <v>41</v>
      </c>
      <c r="B3" s="12" t="s">
        <v>42</v>
      </c>
      <c r="C3" s="13">
        <v>1</v>
      </c>
      <c r="D3" s="14"/>
      <c r="E3" s="14"/>
      <c r="F3" s="14"/>
      <c r="G3" s="14"/>
      <c r="H3" s="14"/>
      <c r="I3" s="14"/>
      <c r="J3" s="14"/>
      <c r="K3" s="6">
        <v>1</v>
      </c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"/>
      <c r="AA3" s="5"/>
      <c r="AB3" s="5"/>
      <c r="AC3" s="5"/>
      <c r="AD3" s="5"/>
      <c r="AE3" s="5"/>
      <c r="AF3" s="5"/>
      <c r="AG3" s="5"/>
      <c r="AH3" s="5"/>
      <c r="AI3" s="7" t="str">
        <f t="shared" ref="AI3:AI34" si="0">DEC2HEX(IF(C3=1,128,0)+IF(D3=1,64,0)+IF(E3=1,32,0)+IF(F3=1,16,0)+IF(G3=1,8,0)+IF(H3=1,4,0)+IF(I3=1,2,0)+IF(J3=1,1,0),2)</f>
        <v>80</v>
      </c>
      <c r="AJ3" s="7" t="str">
        <f t="shared" ref="AJ3:AJ34" si="1">DEC2HEX(IF(K3=1,128,0)+IF(L3=1,64,0)+IF(M3=1,32,0)+IF(N3=1,16,0)+IF(O3=1,8,0)+IF(P3=1,4,0)+IF(Q3=1,2,0)+IF(R3=1,1,0),2)</f>
        <v>80</v>
      </c>
      <c r="AK3" s="7" t="str">
        <f t="shared" ref="AK3:AK34" si="2">DEC2HEX(IF(S3=1,128,0)+IF(T3=1,64,0)+IF(U3=1,32,0)+IF(V3=1,16,0)+IF(W3=1,8,0)+IF(X3=1,4,0)+IF(Y3=1,2,0)+IF(Z3=1,1,0),2)</f>
        <v>00</v>
      </c>
      <c r="AL3" s="7" t="str">
        <f t="shared" ref="AL3:AL34" si="3">DEC2HEX(IF(AA3=1,128,0)+IF(AB3=1,64,0)+IF(AC3=1,32,0)+IF(AD3=1,16,0)+IF(AE3=1,8,0)+IF(AF3=1,4,0)+IF(AG3=1,2,0)+IF(AH3=1,1,0),2)</f>
        <v>00</v>
      </c>
      <c r="AM3" s="7" t="str">
        <f t="shared" ref="AM3:AM34" si="4">AI3&amp;AJ3&amp;AK3&amp;AL3</f>
        <v>80800000</v>
      </c>
      <c r="AN3" s="7" t="str">
        <f>AX3&amp;AX4&amp;AX5&amp;AX6&amp;AX7&amp;AX8&amp;AX9&amp;AX10&amp;AX11&amp;AX12&amp;AX13&amp;AX14&amp;AX15&amp;AX16&amp;AX17&amp;AX18&amp;AX19&amp;AX20&amp;AX21&amp;AX22&amp;AX23&amp;AX24&amp;AX25&amp;AX26&amp;AX27&amp;AX28&amp;AX29&amp;AX30&amp;AX31&amp;AX32&amp;AX33&amp;AX34</f>
        <v/>
      </c>
    </row>
    <row r="4" spans="1:40">
      <c r="A4" s="1" t="s">
        <v>43</v>
      </c>
      <c r="B4" s="1" t="str">
        <f t="shared" ref="B4:B34" si="5">DEC2HEX(HEX2DEC(B3)+1,2)</f>
        <v>01</v>
      </c>
      <c r="C4" s="13">
        <v>1</v>
      </c>
      <c r="D4" s="14"/>
      <c r="E4" s="14"/>
      <c r="F4" s="14"/>
      <c r="G4" s="14"/>
      <c r="H4" s="14"/>
      <c r="I4" s="14"/>
      <c r="J4" s="14"/>
      <c r="K4" s="6">
        <v>1</v>
      </c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5"/>
      <c r="AB4" s="5"/>
      <c r="AC4" s="5"/>
      <c r="AD4" s="5"/>
      <c r="AE4" s="5"/>
      <c r="AF4" s="5"/>
      <c r="AG4" s="5"/>
      <c r="AH4" s="5"/>
      <c r="AI4" s="7" t="str">
        <f t="shared" si="0"/>
        <v>80</v>
      </c>
      <c r="AJ4" s="7" t="str">
        <f t="shared" si="1"/>
        <v>80</v>
      </c>
      <c r="AK4" s="7" t="str">
        <f t="shared" si="2"/>
        <v>00</v>
      </c>
      <c r="AL4" s="7" t="str">
        <f t="shared" si="3"/>
        <v>00</v>
      </c>
      <c r="AM4" s="7" t="str">
        <f t="shared" si="4"/>
        <v>80800000</v>
      </c>
    </row>
    <row r="5" spans="1:40">
      <c r="A5" s="1" t="s">
        <v>44</v>
      </c>
      <c r="B5" s="1" t="str">
        <f t="shared" si="5"/>
        <v>02</v>
      </c>
      <c r="C5" s="13">
        <v>1</v>
      </c>
      <c r="D5" s="14"/>
      <c r="E5" s="14"/>
      <c r="F5" s="14"/>
      <c r="G5" s="14"/>
      <c r="H5" s="14"/>
      <c r="I5" s="14"/>
      <c r="J5" s="14"/>
      <c r="K5" s="6">
        <v>1</v>
      </c>
      <c r="L5" s="6"/>
      <c r="M5" s="6"/>
      <c r="N5" s="6"/>
      <c r="O5" s="6"/>
      <c r="P5" s="6"/>
      <c r="Q5" s="6"/>
      <c r="R5" s="6"/>
      <c r="S5" s="2"/>
      <c r="T5" s="2"/>
      <c r="U5" s="2"/>
      <c r="V5" s="2"/>
      <c r="W5" s="2"/>
      <c r="X5" s="2"/>
      <c r="Y5" s="2"/>
      <c r="Z5" s="2"/>
      <c r="AA5" s="5"/>
      <c r="AB5" s="5"/>
      <c r="AC5" s="5"/>
      <c r="AD5" s="5"/>
      <c r="AE5" s="5"/>
      <c r="AF5" s="5"/>
      <c r="AG5" s="5"/>
      <c r="AH5" s="5"/>
      <c r="AI5" s="7" t="str">
        <f t="shared" si="0"/>
        <v>80</v>
      </c>
      <c r="AJ5" s="7" t="str">
        <f t="shared" si="1"/>
        <v>80</v>
      </c>
      <c r="AK5" s="7" t="str">
        <f t="shared" si="2"/>
        <v>00</v>
      </c>
      <c r="AL5" s="7" t="str">
        <f t="shared" si="3"/>
        <v>00</v>
      </c>
      <c r="AM5" s="7" t="str">
        <f t="shared" si="4"/>
        <v>80800000</v>
      </c>
    </row>
    <row r="6" spans="1:40">
      <c r="A6" s="1" t="s">
        <v>45</v>
      </c>
      <c r="B6" s="1" t="str">
        <f t="shared" si="5"/>
        <v>03</v>
      </c>
      <c r="C6" s="13">
        <v>1</v>
      </c>
      <c r="D6" s="14"/>
      <c r="E6" s="14"/>
      <c r="F6" s="14"/>
      <c r="G6" s="14"/>
      <c r="H6" s="14"/>
      <c r="I6" s="14"/>
      <c r="J6" s="14"/>
      <c r="K6" s="6">
        <v>1</v>
      </c>
      <c r="L6" s="6"/>
      <c r="M6" s="6"/>
      <c r="N6" s="6"/>
      <c r="O6" s="6"/>
      <c r="P6" s="6"/>
      <c r="Q6" s="6"/>
      <c r="R6" s="6"/>
      <c r="S6" s="2"/>
      <c r="T6" s="2"/>
      <c r="U6" s="2"/>
      <c r="V6" s="2"/>
      <c r="W6" s="2"/>
      <c r="X6" s="2"/>
      <c r="Y6" s="2"/>
      <c r="Z6" s="2"/>
      <c r="AA6" s="5"/>
      <c r="AB6" s="5"/>
      <c r="AC6" s="5"/>
      <c r="AD6" s="5"/>
      <c r="AE6" s="5"/>
      <c r="AF6" s="5"/>
      <c r="AG6" s="5"/>
      <c r="AH6" s="5"/>
      <c r="AI6" s="7" t="str">
        <f t="shared" si="0"/>
        <v>80</v>
      </c>
      <c r="AJ6" s="7" t="str">
        <f t="shared" si="1"/>
        <v>80</v>
      </c>
      <c r="AK6" s="7" t="str">
        <f t="shared" si="2"/>
        <v>00</v>
      </c>
      <c r="AL6" s="7" t="str">
        <f t="shared" si="3"/>
        <v>00</v>
      </c>
      <c r="AM6" s="7" t="str">
        <f t="shared" si="4"/>
        <v>80800000</v>
      </c>
    </row>
    <row r="7" spans="1:40">
      <c r="A7" s="1" t="s">
        <v>46</v>
      </c>
      <c r="B7" s="1" t="str">
        <f t="shared" si="5"/>
        <v>04</v>
      </c>
      <c r="C7" s="13">
        <v>1</v>
      </c>
      <c r="D7" s="14"/>
      <c r="E7" s="14"/>
      <c r="F7" s="14"/>
      <c r="G7" s="14"/>
      <c r="H7" s="14"/>
      <c r="I7" s="14"/>
      <c r="J7" s="14"/>
      <c r="K7" s="6">
        <v>1</v>
      </c>
      <c r="L7" s="6"/>
      <c r="M7" s="6"/>
      <c r="N7" s="6"/>
      <c r="O7" s="6"/>
      <c r="P7" s="6"/>
      <c r="Q7" s="6"/>
      <c r="R7" s="6"/>
      <c r="S7" s="2"/>
      <c r="T7" s="2"/>
      <c r="U7" s="2"/>
      <c r="V7" s="2"/>
      <c r="W7" s="2"/>
      <c r="X7" s="2"/>
      <c r="Y7" s="2"/>
      <c r="Z7" s="2"/>
      <c r="AA7" s="5"/>
      <c r="AB7" s="5"/>
      <c r="AC7" s="5"/>
      <c r="AD7" s="5"/>
      <c r="AE7" s="5"/>
      <c r="AF7" s="5"/>
      <c r="AG7" s="5"/>
      <c r="AH7" s="5"/>
      <c r="AI7" s="7" t="str">
        <f t="shared" si="0"/>
        <v>80</v>
      </c>
      <c r="AJ7" s="7" t="str">
        <f t="shared" si="1"/>
        <v>80</v>
      </c>
      <c r="AK7" s="7" t="str">
        <f t="shared" si="2"/>
        <v>00</v>
      </c>
      <c r="AL7" s="7" t="str">
        <f t="shared" si="3"/>
        <v>00</v>
      </c>
      <c r="AM7" s="7" t="str">
        <f t="shared" si="4"/>
        <v>80800000</v>
      </c>
    </row>
    <row r="8" spans="1:40">
      <c r="A8" s="1" t="s">
        <v>47</v>
      </c>
      <c r="B8" s="1" t="str">
        <f t="shared" si="5"/>
        <v>05</v>
      </c>
      <c r="C8" s="13">
        <v>1</v>
      </c>
      <c r="D8" s="14"/>
      <c r="E8" s="14"/>
      <c r="F8" s="14"/>
      <c r="G8" s="14"/>
      <c r="H8" s="14"/>
      <c r="I8" s="14"/>
      <c r="J8" s="14"/>
      <c r="K8" s="6">
        <v>1</v>
      </c>
      <c r="L8" s="6"/>
      <c r="M8" s="6"/>
      <c r="N8" s="6"/>
      <c r="O8" s="6"/>
      <c r="P8" s="6"/>
      <c r="Q8" s="6"/>
      <c r="R8" s="6"/>
      <c r="S8" s="2"/>
      <c r="T8" s="2"/>
      <c r="U8" s="2"/>
      <c r="V8" s="2"/>
      <c r="W8" s="2"/>
      <c r="X8" s="2"/>
      <c r="Y8" s="2"/>
      <c r="Z8" s="2"/>
      <c r="AA8" s="5"/>
      <c r="AB8" s="5"/>
      <c r="AC8" s="5"/>
      <c r="AD8" s="5"/>
      <c r="AE8" s="5"/>
      <c r="AF8" s="5"/>
      <c r="AG8" s="5"/>
      <c r="AH8" s="5"/>
      <c r="AI8" s="7" t="str">
        <f t="shared" si="0"/>
        <v>80</v>
      </c>
      <c r="AJ8" s="7" t="str">
        <f t="shared" si="1"/>
        <v>80</v>
      </c>
      <c r="AK8" s="7" t="str">
        <f t="shared" si="2"/>
        <v>00</v>
      </c>
      <c r="AL8" s="7" t="str">
        <f t="shared" si="3"/>
        <v>00</v>
      </c>
      <c r="AM8" s="7" t="str">
        <f t="shared" si="4"/>
        <v>80800000</v>
      </c>
    </row>
    <row r="9" spans="1:40">
      <c r="A9" s="1" t="s">
        <v>48</v>
      </c>
      <c r="B9" s="1" t="str">
        <f t="shared" si="5"/>
        <v>06</v>
      </c>
      <c r="C9" s="13">
        <v>1</v>
      </c>
      <c r="D9" s="14"/>
      <c r="E9" s="14"/>
      <c r="F9" s="14"/>
      <c r="G9" s="14"/>
      <c r="H9" s="14"/>
      <c r="I9" s="14"/>
      <c r="J9" s="14"/>
      <c r="K9" s="6">
        <v>1</v>
      </c>
      <c r="L9" s="6"/>
      <c r="M9" s="6"/>
      <c r="N9" s="6"/>
      <c r="O9" s="6"/>
      <c r="P9" s="6"/>
      <c r="Q9" s="6"/>
      <c r="R9" s="6"/>
      <c r="S9" s="2"/>
      <c r="T9" s="2"/>
      <c r="U9" s="2"/>
      <c r="V9" s="2"/>
      <c r="W9" s="2"/>
      <c r="X9" s="2"/>
      <c r="Y9" s="2"/>
      <c r="Z9" s="2"/>
      <c r="AA9" s="5"/>
      <c r="AB9" s="5"/>
      <c r="AC9" s="5"/>
      <c r="AD9" s="5"/>
      <c r="AE9" s="5"/>
      <c r="AF9" s="5"/>
      <c r="AG9" s="5"/>
      <c r="AH9" s="5"/>
      <c r="AI9" s="7" t="str">
        <f t="shared" si="0"/>
        <v>80</v>
      </c>
      <c r="AJ9" s="7" t="str">
        <f t="shared" si="1"/>
        <v>80</v>
      </c>
      <c r="AK9" s="7" t="str">
        <f t="shared" si="2"/>
        <v>00</v>
      </c>
      <c r="AL9" s="7" t="str">
        <f t="shared" si="3"/>
        <v>00</v>
      </c>
      <c r="AM9" s="7" t="str">
        <f t="shared" si="4"/>
        <v>80800000</v>
      </c>
    </row>
    <row r="10" spans="1:40">
      <c r="A10" s="1" t="s">
        <v>49</v>
      </c>
      <c r="B10" s="1" t="str">
        <f t="shared" si="5"/>
        <v>07</v>
      </c>
      <c r="C10" s="13">
        <v>1</v>
      </c>
      <c r="D10" s="14"/>
      <c r="E10" s="14"/>
      <c r="F10" s="14"/>
      <c r="G10" s="14"/>
      <c r="H10" s="14"/>
      <c r="I10" s="14"/>
      <c r="J10" s="14"/>
      <c r="K10" s="6">
        <v>1</v>
      </c>
      <c r="L10" s="6"/>
      <c r="M10" s="6"/>
      <c r="N10" s="6"/>
      <c r="O10" s="6"/>
      <c r="P10" s="6"/>
      <c r="Q10" s="6"/>
      <c r="R10" s="6"/>
      <c r="S10" s="2"/>
      <c r="T10" s="2"/>
      <c r="U10" s="2"/>
      <c r="V10" s="2"/>
      <c r="W10" s="2"/>
      <c r="X10" s="2"/>
      <c r="Y10" s="2"/>
      <c r="Z10" s="2"/>
      <c r="AA10" s="5"/>
      <c r="AB10" s="5"/>
      <c r="AC10" s="5"/>
      <c r="AD10" s="5"/>
      <c r="AE10" s="5"/>
      <c r="AF10" s="5"/>
      <c r="AG10" s="5"/>
      <c r="AH10" s="5"/>
      <c r="AI10" s="7" t="str">
        <f t="shared" si="0"/>
        <v>80</v>
      </c>
      <c r="AJ10" s="7" t="str">
        <f t="shared" si="1"/>
        <v>80</v>
      </c>
      <c r="AK10" s="7" t="str">
        <f t="shared" si="2"/>
        <v>00</v>
      </c>
      <c r="AL10" s="7" t="str">
        <f t="shared" si="3"/>
        <v>00</v>
      </c>
      <c r="AM10" s="7" t="str">
        <f t="shared" si="4"/>
        <v>80800000</v>
      </c>
    </row>
    <row r="11" spans="1:40">
      <c r="A11" s="1" t="s">
        <v>50</v>
      </c>
      <c r="B11" s="1" t="str">
        <f t="shared" si="5"/>
        <v>08</v>
      </c>
      <c r="C11" s="13">
        <v>1</v>
      </c>
      <c r="D11" s="14"/>
      <c r="E11" s="14"/>
      <c r="F11" s="14"/>
      <c r="G11" s="14"/>
      <c r="H11" s="14"/>
      <c r="I11" s="14"/>
      <c r="J11" s="14"/>
      <c r="K11" s="6"/>
      <c r="L11" s="6"/>
      <c r="M11" s="6"/>
      <c r="N11" s="6"/>
      <c r="O11" s="6"/>
      <c r="P11" s="6"/>
      <c r="Q11" s="6"/>
      <c r="R11" s="6"/>
      <c r="S11" s="2"/>
      <c r="T11" s="2"/>
      <c r="U11" s="2"/>
      <c r="V11" s="2"/>
      <c r="W11" s="2"/>
      <c r="X11" s="2"/>
      <c r="Y11" s="2"/>
      <c r="Z11" s="2"/>
      <c r="AA11" s="5"/>
      <c r="AB11" s="5">
        <v>1</v>
      </c>
      <c r="AC11" s="5"/>
      <c r="AD11" s="5"/>
      <c r="AE11" s="5"/>
      <c r="AF11" s="5"/>
      <c r="AG11" s="5"/>
      <c r="AH11" s="5"/>
      <c r="AI11" s="7" t="str">
        <f t="shared" si="0"/>
        <v>80</v>
      </c>
      <c r="AJ11" s="7" t="str">
        <f t="shared" si="1"/>
        <v>00</v>
      </c>
      <c r="AK11" s="7" t="str">
        <f t="shared" si="2"/>
        <v>00</v>
      </c>
      <c r="AL11" s="7" t="str">
        <f t="shared" si="3"/>
        <v>40</v>
      </c>
      <c r="AM11" s="7" t="str">
        <f t="shared" si="4"/>
        <v>80000040</v>
      </c>
    </row>
    <row r="12" spans="1:40">
      <c r="A12" s="1" t="s">
        <v>51</v>
      </c>
      <c r="B12" s="1" t="str">
        <f t="shared" si="5"/>
        <v>09</v>
      </c>
      <c r="C12" s="13">
        <v>1</v>
      </c>
      <c r="D12" s="14"/>
      <c r="E12" s="14"/>
      <c r="F12" s="14"/>
      <c r="G12" s="14"/>
      <c r="H12" s="14"/>
      <c r="I12" s="14"/>
      <c r="J12" s="14"/>
      <c r="K12" s="6">
        <v>1</v>
      </c>
      <c r="L12" s="6"/>
      <c r="M12" s="6"/>
      <c r="N12" s="6"/>
      <c r="O12" s="6"/>
      <c r="P12" s="6"/>
      <c r="Q12" s="6"/>
      <c r="R12" s="6"/>
      <c r="S12" s="2"/>
      <c r="T12" s="2"/>
      <c r="U12" s="2"/>
      <c r="V12" s="2"/>
      <c r="W12" s="2"/>
      <c r="X12" s="2"/>
      <c r="Y12" s="2"/>
      <c r="Z12" s="2"/>
      <c r="AA12" s="5">
        <v>1</v>
      </c>
      <c r="AB12" s="5"/>
      <c r="AC12" s="5"/>
      <c r="AD12" s="5"/>
      <c r="AE12" s="5"/>
      <c r="AF12" s="5"/>
      <c r="AG12" s="5"/>
      <c r="AH12" s="5"/>
      <c r="AI12" s="7" t="str">
        <f t="shared" si="0"/>
        <v>80</v>
      </c>
      <c r="AJ12" s="7" t="str">
        <f t="shared" si="1"/>
        <v>80</v>
      </c>
      <c r="AK12" s="7" t="str">
        <f t="shared" si="2"/>
        <v>00</v>
      </c>
      <c r="AL12" s="7" t="str">
        <f t="shared" si="3"/>
        <v>80</v>
      </c>
      <c r="AM12" s="7" t="str">
        <f t="shared" si="4"/>
        <v>80800080</v>
      </c>
    </row>
    <row r="13" spans="1:40">
      <c r="A13" s="1" t="s">
        <v>52</v>
      </c>
      <c r="B13" s="1" t="str">
        <f t="shared" si="5"/>
        <v>0A</v>
      </c>
      <c r="C13" s="13">
        <v>1</v>
      </c>
      <c r="D13" s="14"/>
      <c r="E13" s="14"/>
      <c r="F13" s="14"/>
      <c r="G13" s="14"/>
      <c r="H13" s="14"/>
      <c r="I13" s="14"/>
      <c r="J13" s="14"/>
      <c r="K13" s="6">
        <v>1</v>
      </c>
      <c r="L13" s="6"/>
      <c r="M13" s="6"/>
      <c r="N13" s="6"/>
      <c r="O13" s="6"/>
      <c r="P13" s="6"/>
      <c r="Q13" s="6"/>
      <c r="R13" s="6"/>
      <c r="S13" s="2"/>
      <c r="T13" s="2"/>
      <c r="U13" s="2"/>
      <c r="V13" s="2"/>
      <c r="W13" s="2"/>
      <c r="X13" s="2"/>
      <c r="Y13" s="2"/>
      <c r="Z13" s="2"/>
      <c r="AA13" s="5">
        <v>1</v>
      </c>
      <c r="AB13" s="5"/>
      <c r="AC13" s="5"/>
      <c r="AD13" s="5"/>
      <c r="AE13" s="5"/>
      <c r="AF13" s="5"/>
      <c r="AG13" s="5"/>
      <c r="AH13" s="5"/>
      <c r="AI13" s="7" t="str">
        <f t="shared" si="0"/>
        <v>80</v>
      </c>
      <c r="AJ13" s="7" t="str">
        <f t="shared" si="1"/>
        <v>80</v>
      </c>
      <c r="AK13" s="7" t="str">
        <f t="shared" si="2"/>
        <v>00</v>
      </c>
      <c r="AL13" s="7" t="str">
        <f t="shared" si="3"/>
        <v>80</v>
      </c>
      <c r="AM13" s="7" t="str">
        <f t="shared" si="4"/>
        <v>80800080</v>
      </c>
    </row>
    <row r="14" spans="1:40">
      <c r="A14" s="1" t="s">
        <v>53</v>
      </c>
      <c r="B14" s="1" t="str">
        <f t="shared" si="5"/>
        <v>0B</v>
      </c>
      <c r="C14" s="13">
        <v>1</v>
      </c>
      <c r="D14" s="14"/>
      <c r="E14" s="14"/>
      <c r="F14" s="14"/>
      <c r="G14" s="14"/>
      <c r="H14" s="14"/>
      <c r="I14" s="14"/>
      <c r="J14" s="14"/>
      <c r="K14" s="6">
        <v>1</v>
      </c>
      <c r="L14" s="6"/>
      <c r="M14" s="6"/>
      <c r="N14" s="6"/>
      <c r="O14" s="6"/>
      <c r="P14" s="6"/>
      <c r="Q14" s="6"/>
      <c r="R14" s="6"/>
      <c r="S14" s="2"/>
      <c r="T14" s="2"/>
      <c r="U14" s="2"/>
      <c r="V14" s="2"/>
      <c r="W14" s="2"/>
      <c r="X14" s="2"/>
      <c r="Y14" s="2"/>
      <c r="Z14" s="2"/>
      <c r="AA14" s="5">
        <v>1</v>
      </c>
      <c r="AB14" s="5"/>
      <c r="AC14" s="5"/>
      <c r="AD14" s="5"/>
      <c r="AE14" s="5"/>
      <c r="AF14" s="5"/>
      <c r="AG14" s="5"/>
      <c r="AH14" s="5"/>
      <c r="AI14" s="7" t="str">
        <f t="shared" si="0"/>
        <v>80</v>
      </c>
      <c r="AJ14" s="7" t="str">
        <f t="shared" si="1"/>
        <v>80</v>
      </c>
      <c r="AK14" s="7" t="str">
        <f t="shared" si="2"/>
        <v>00</v>
      </c>
      <c r="AL14" s="7" t="str">
        <f t="shared" si="3"/>
        <v>80</v>
      </c>
      <c r="AM14" s="7" t="str">
        <f t="shared" si="4"/>
        <v>80800080</v>
      </c>
    </row>
    <row r="15" spans="1:40">
      <c r="A15" s="1" t="s">
        <v>54</v>
      </c>
      <c r="B15" s="1" t="str">
        <f t="shared" si="5"/>
        <v>0C</v>
      </c>
      <c r="C15" s="13">
        <v>1</v>
      </c>
      <c r="D15" s="14"/>
      <c r="E15" s="14"/>
      <c r="F15" s="14"/>
      <c r="G15" s="14"/>
      <c r="H15" s="14"/>
      <c r="I15" s="14"/>
      <c r="J15" s="14"/>
      <c r="K15" s="6">
        <v>1</v>
      </c>
      <c r="L15" s="6"/>
      <c r="M15" s="6"/>
      <c r="N15" s="6"/>
      <c r="O15" s="6"/>
      <c r="P15" s="6"/>
      <c r="Q15" s="6"/>
      <c r="R15" s="6"/>
      <c r="S15" s="2"/>
      <c r="T15" s="2"/>
      <c r="U15" s="2"/>
      <c r="V15" s="2"/>
      <c r="W15" s="2"/>
      <c r="X15" s="2"/>
      <c r="Y15" s="2"/>
      <c r="Z15" s="2"/>
      <c r="AA15" s="5">
        <v>1</v>
      </c>
      <c r="AB15" s="5"/>
      <c r="AC15" s="5"/>
      <c r="AD15" s="5"/>
      <c r="AE15" s="5"/>
      <c r="AF15" s="5"/>
      <c r="AG15" s="5"/>
      <c r="AH15" s="5"/>
      <c r="AI15" s="7" t="str">
        <f t="shared" si="0"/>
        <v>80</v>
      </c>
      <c r="AJ15" s="7" t="str">
        <f t="shared" si="1"/>
        <v>80</v>
      </c>
      <c r="AK15" s="7" t="str">
        <f t="shared" si="2"/>
        <v>00</v>
      </c>
      <c r="AL15" s="7" t="str">
        <f t="shared" si="3"/>
        <v>80</v>
      </c>
      <c r="AM15" s="7" t="str">
        <f t="shared" si="4"/>
        <v>80800080</v>
      </c>
    </row>
    <row r="16" spans="1:40">
      <c r="A16" s="1" t="s">
        <v>29</v>
      </c>
      <c r="B16" s="1" t="str">
        <f t="shared" si="5"/>
        <v>0D</v>
      </c>
      <c r="C16" s="13">
        <v>1</v>
      </c>
      <c r="D16" s="14"/>
      <c r="E16" s="14"/>
      <c r="F16" s="14"/>
      <c r="G16" s="14"/>
      <c r="H16" s="14"/>
      <c r="I16" s="14"/>
      <c r="J16" s="14"/>
      <c r="K16" s="6"/>
      <c r="L16" s="6"/>
      <c r="M16" s="6"/>
      <c r="N16" s="6"/>
      <c r="O16" s="6"/>
      <c r="P16" s="6"/>
      <c r="Q16" s="6"/>
      <c r="R16" s="6"/>
      <c r="S16" s="2"/>
      <c r="T16" s="2">
        <v>1</v>
      </c>
      <c r="U16" s="2"/>
      <c r="V16" s="2"/>
      <c r="W16" s="2"/>
      <c r="X16" s="2"/>
      <c r="Y16" s="2"/>
      <c r="Z16" s="2"/>
      <c r="AA16" s="5"/>
      <c r="AB16" s="5"/>
      <c r="AC16" s="5"/>
      <c r="AD16" s="5"/>
      <c r="AE16" s="5"/>
      <c r="AF16" s="5"/>
      <c r="AG16" s="5"/>
      <c r="AH16" s="5"/>
      <c r="AI16" s="7" t="str">
        <f t="shared" si="0"/>
        <v>80</v>
      </c>
      <c r="AJ16" s="7" t="str">
        <f t="shared" si="1"/>
        <v>00</v>
      </c>
      <c r="AK16" s="7" t="str">
        <f t="shared" si="2"/>
        <v>40</v>
      </c>
      <c r="AL16" s="7" t="str">
        <f t="shared" si="3"/>
        <v>00</v>
      </c>
      <c r="AM16" s="7" t="str">
        <f t="shared" si="4"/>
        <v>80004000</v>
      </c>
    </row>
    <row r="17" spans="1:39">
      <c r="A17" s="1" t="s">
        <v>55</v>
      </c>
      <c r="B17" s="1" t="str">
        <f t="shared" si="5"/>
        <v>0E</v>
      </c>
      <c r="C17" s="13">
        <v>1</v>
      </c>
      <c r="D17" s="14"/>
      <c r="E17" s="14"/>
      <c r="F17" s="14"/>
      <c r="G17" s="14"/>
      <c r="H17" s="14"/>
      <c r="I17" s="14"/>
      <c r="J17" s="14"/>
      <c r="K17" s="6">
        <v>1</v>
      </c>
      <c r="L17" s="6"/>
      <c r="M17" s="6"/>
      <c r="N17" s="6"/>
      <c r="O17" s="6"/>
      <c r="P17" s="6"/>
      <c r="Q17" s="6"/>
      <c r="R17" s="6"/>
      <c r="S17" s="2"/>
      <c r="T17" s="2"/>
      <c r="U17" s="2"/>
      <c r="V17" s="2">
        <v>1</v>
      </c>
      <c r="W17" s="2"/>
      <c r="X17" s="2"/>
      <c r="Y17" s="2"/>
      <c r="Z17" s="2"/>
      <c r="AA17" s="5"/>
      <c r="AB17" s="5"/>
      <c r="AC17" s="5"/>
      <c r="AD17" s="5"/>
      <c r="AE17" s="5"/>
      <c r="AF17" s="5"/>
      <c r="AG17" s="5"/>
      <c r="AH17" s="5"/>
      <c r="AI17" s="7" t="str">
        <f t="shared" si="0"/>
        <v>80</v>
      </c>
      <c r="AJ17" s="7" t="str">
        <f t="shared" si="1"/>
        <v>80</v>
      </c>
      <c r="AK17" s="7" t="str">
        <f t="shared" si="2"/>
        <v>10</v>
      </c>
      <c r="AL17" s="7" t="str">
        <f t="shared" si="3"/>
        <v>00</v>
      </c>
      <c r="AM17" s="7" t="str">
        <f t="shared" si="4"/>
        <v>80801000</v>
      </c>
    </row>
    <row r="18" spans="1:39">
      <c r="A18" s="1" t="s">
        <v>28</v>
      </c>
      <c r="B18" s="1" t="str">
        <f t="shared" si="5"/>
        <v>0F</v>
      </c>
      <c r="C18" s="13">
        <v>1</v>
      </c>
      <c r="D18" s="14"/>
      <c r="E18" s="14"/>
      <c r="F18" s="14"/>
      <c r="G18" s="14"/>
      <c r="H18" s="14"/>
      <c r="I18" s="14"/>
      <c r="J18" s="14"/>
      <c r="K18" s="6">
        <v>1</v>
      </c>
      <c r="L18" s="6"/>
      <c r="M18" s="6"/>
      <c r="N18" s="6"/>
      <c r="O18" s="6"/>
      <c r="P18" s="6"/>
      <c r="Q18" s="6"/>
      <c r="R18" s="6"/>
      <c r="S18" s="2">
        <v>1</v>
      </c>
      <c r="T18" s="2"/>
      <c r="U18" s="2"/>
      <c r="V18" s="2"/>
      <c r="W18" s="2"/>
      <c r="X18" s="2"/>
      <c r="Y18" s="2"/>
      <c r="Z18" s="2"/>
      <c r="AA18" s="5"/>
      <c r="AB18" s="5"/>
      <c r="AC18" s="5"/>
      <c r="AD18" s="5"/>
      <c r="AE18" s="5"/>
      <c r="AF18" s="5"/>
      <c r="AG18" s="5"/>
      <c r="AH18" s="5"/>
      <c r="AI18" s="7" t="str">
        <f t="shared" si="0"/>
        <v>80</v>
      </c>
      <c r="AJ18" s="7" t="str">
        <f t="shared" si="1"/>
        <v>80</v>
      </c>
      <c r="AK18" s="7" t="str">
        <f t="shared" si="2"/>
        <v>80</v>
      </c>
      <c r="AL18" s="7" t="str">
        <f t="shared" si="3"/>
        <v>00</v>
      </c>
      <c r="AM18" s="7" t="str">
        <f t="shared" si="4"/>
        <v>80808000</v>
      </c>
    </row>
    <row r="19" spans="1:39">
      <c r="A19" s="1" t="s">
        <v>56</v>
      </c>
      <c r="B19" s="1" t="str">
        <f t="shared" si="5"/>
        <v>10</v>
      </c>
      <c r="C19" s="13">
        <v>1</v>
      </c>
      <c r="D19" s="14"/>
      <c r="E19" s="14"/>
      <c r="F19" s="14"/>
      <c r="G19" s="14"/>
      <c r="H19" s="14"/>
      <c r="I19" s="14"/>
      <c r="J19" s="14"/>
      <c r="K19" s="6"/>
      <c r="L19" s="6"/>
      <c r="M19" s="6"/>
      <c r="N19" s="6"/>
      <c r="O19" s="6"/>
      <c r="P19" s="6"/>
      <c r="Q19" s="6"/>
      <c r="R19" s="6"/>
      <c r="S19" s="2"/>
      <c r="T19" s="2"/>
      <c r="U19" s="2"/>
      <c r="V19" s="2"/>
      <c r="W19" s="2"/>
      <c r="X19" s="2"/>
      <c r="Y19" s="2"/>
      <c r="Z19" s="2"/>
      <c r="AA19" s="5"/>
      <c r="AB19" s="5">
        <v>1</v>
      </c>
      <c r="AC19" s="5"/>
      <c r="AD19" s="5"/>
      <c r="AE19" s="5"/>
      <c r="AF19" s="5"/>
      <c r="AG19" s="5"/>
      <c r="AH19" s="5"/>
      <c r="AI19" s="7" t="str">
        <f t="shared" si="0"/>
        <v>80</v>
      </c>
      <c r="AJ19" s="7" t="str">
        <f t="shared" si="1"/>
        <v>00</v>
      </c>
      <c r="AK19" s="7" t="str">
        <f t="shared" si="2"/>
        <v>00</v>
      </c>
      <c r="AL19" s="7" t="str">
        <f t="shared" si="3"/>
        <v>40</v>
      </c>
      <c r="AM19" s="7" t="str">
        <f t="shared" si="4"/>
        <v>80000040</v>
      </c>
    </row>
    <row r="20" spans="1:39">
      <c r="A20" s="1" t="s">
        <v>57</v>
      </c>
      <c r="B20" s="1" t="str">
        <f t="shared" si="5"/>
        <v>11</v>
      </c>
      <c r="C20" s="13">
        <v>1</v>
      </c>
      <c r="D20" s="14"/>
      <c r="E20" s="14"/>
      <c r="F20" s="14"/>
      <c r="G20" s="14"/>
      <c r="H20" s="14"/>
      <c r="I20" s="14"/>
      <c r="J20" s="14"/>
      <c r="K20" s="6"/>
      <c r="L20" s="6"/>
      <c r="M20" s="6"/>
      <c r="N20" s="6"/>
      <c r="O20" s="6"/>
      <c r="P20" s="6"/>
      <c r="Q20" s="6"/>
      <c r="R20" s="6"/>
      <c r="S20" s="2"/>
      <c r="T20" s="2"/>
      <c r="U20" s="2"/>
      <c r="V20" s="2"/>
      <c r="W20" s="2"/>
      <c r="X20" s="2"/>
      <c r="Y20" s="2"/>
      <c r="Z20" s="2"/>
      <c r="AA20" s="5"/>
      <c r="AB20" s="5"/>
      <c r="AC20" s="5"/>
      <c r="AD20" s="5"/>
      <c r="AE20" s="5"/>
      <c r="AF20" s="5"/>
      <c r="AG20" s="5"/>
      <c r="AH20" s="5"/>
      <c r="AI20" s="7" t="str">
        <f t="shared" si="0"/>
        <v>80</v>
      </c>
      <c r="AJ20" s="7" t="str">
        <f t="shared" si="1"/>
        <v>00</v>
      </c>
      <c r="AK20" s="7" t="str">
        <f t="shared" si="2"/>
        <v>00</v>
      </c>
      <c r="AL20" s="7" t="str">
        <f t="shared" si="3"/>
        <v>00</v>
      </c>
      <c r="AM20" s="7" t="str">
        <f t="shared" si="4"/>
        <v>80000000</v>
      </c>
    </row>
    <row r="21" spans="1:39">
      <c r="A21" s="1" t="s">
        <v>58</v>
      </c>
      <c r="B21" s="1" t="str">
        <f t="shared" si="5"/>
        <v>12</v>
      </c>
      <c r="C21" s="13">
        <v>1</v>
      </c>
      <c r="D21" s="14"/>
      <c r="E21" s="14"/>
      <c r="F21" s="14"/>
      <c r="G21" s="14"/>
      <c r="H21" s="14"/>
      <c r="I21" s="14"/>
      <c r="J21" s="14"/>
      <c r="K21" s="6"/>
      <c r="L21" s="6"/>
      <c r="M21" s="6"/>
      <c r="N21" s="6"/>
      <c r="O21" s="6"/>
      <c r="P21" s="6"/>
      <c r="Q21" s="6"/>
      <c r="R21" s="6"/>
      <c r="S21" s="2"/>
      <c r="T21" s="2"/>
      <c r="U21" s="2"/>
      <c r="V21" s="2"/>
      <c r="W21" s="2"/>
      <c r="X21" s="2"/>
      <c r="Y21" s="2"/>
      <c r="Z21" s="2"/>
      <c r="AA21" s="5"/>
      <c r="AB21" s="5"/>
      <c r="AC21" s="5"/>
      <c r="AD21" s="5"/>
      <c r="AE21" s="5"/>
      <c r="AF21" s="5"/>
      <c r="AG21" s="5"/>
      <c r="AH21" s="5"/>
      <c r="AI21" s="7" t="str">
        <f t="shared" si="0"/>
        <v>80</v>
      </c>
      <c r="AJ21" s="7" t="str">
        <f t="shared" si="1"/>
        <v>00</v>
      </c>
      <c r="AK21" s="7" t="str">
        <f t="shared" si="2"/>
        <v>00</v>
      </c>
      <c r="AL21" s="7" t="str">
        <f t="shared" si="3"/>
        <v>00</v>
      </c>
      <c r="AM21" s="7" t="str">
        <f t="shared" si="4"/>
        <v>80000000</v>
      </c>
    </row>
    <row r="22" spans="1:39">
      <c r="A22" s="1" t="s">
        <v>59</v>
      </c>
      <c r="B22" s="1" t="str">
        <f t="shared" si="5"/>
        <v>13</v>
      </c>
      <c r="C22" s="13">
        <v>1</v>
      </c>
      <c r="D22" s="14"/>
      <c r="E22" s="14"/>
      <c r="F22" s="14"/>
      <c r="G22" s="14"/>
      <c r="H22" s="14"/>
      <c r="I22" s="14"/>
      <c r="J22" s="14"/>
      <c r="K22" s="6">
        <v>1</v>
      </c>
      <c r="L22" s="6"/>
      <c r="M22" s="6"/>
      <c r="N22" s="6"/>
      <c r="O22" s="6"/>
      <c r="P22" s="6"/>
      <c r="Q22" s="6"/>
      <c r="R22" s="6"/>
      <c r="S22" s="2"/>
      <c r="T22" s="2"/>
      <c r="U22" s="2"/>
      <c r="V22" s="2"/>
      <c r="W22" s="2"/>
      <c r="X22" s="2"/>
      <c r="Y22" s="2"/>
      <c r="Z22" s="2"/>
      <c r="AA22" s="5"/>
      <c r="AB22" s="5"/>
      <c r="AC22" s="5"/>
      <c r="AD22" s="5"/>
      <c r="AE22" s="5"/>
      <c r="AF22" s="5"/>
      <c r="AG22" s="5"/>
      <c r="AH22" s="5"/>
      <c r="AI22" s="7" t="str">
        <f t="shared" si="0"/>
        <v>80</v>
      </c>
      <c r="AJ22" s="7" t="str">
        <f t="shared" si="1"/>
        <v>80</v>
      </c>
      <c r="AK22" s="7" t="str">
        <f t="shared" si="2"/>
        <v>00</v>
      </c>
      <c r="AL22" s="7" t="str">
        <f t="shared" si="3"/>
        <v>00</v>
      </c>
      <c r="AM22" s="7" t="str">
        <f t="shared" si="4"/>
        <v>80800000</v>
      </c>
    </row>
    <row r="23" spans="1:39">
      <c r="A23" s="1" t="s">
        <v>60</v>
      </c>
      <c r="B23" s="1" t="str">
        <f t="shared" si="5"/>
        <v>14</v>
      </c>
      <c r="C23" s="13">
        <v>1</v>
      </c>
      <c r="D23" s="14"/>
      <c r="E23" s="14"/>
      <c r="F23" s="14"/>
      <c r="G23" s="14"/>
      <c r="H23" s="14"/>
      <c r="I23" s="14"/>
      <c r="J23" s="14"/>
      <c r="K23" s="6">
        <v>1</v>
      </c>
      <c r="L23" s="6"/>
      <c r="M23" s="6"/>
      <c r="N23" s="6"/>
      <c r="O23" s="6"/>
      <c r="P23" s="6"/>
      <c r="Q23" s="6"/>
      <c r="R23" s="6"/>
      <c r="S23" s="2"/>
      <c r="T23" s="2"/>
      <c r="U23" s="2"/>
      <c r="V23" s="2">
        <v>1</v>
      </c>
      <c r="W23" s="2"/>
      <c r="X23" s="2"/>
      <c r="Y23" s="2"/>
      <c r="Z23" s="2"/>
      <c r="AA23" s="5"/>
      <c r="AB23" s="5"/>
      <c r="AC23" s="5"/>
      <c r="AD23" s="5"/>
      <c r="AE23" s="5"/>
      <c r="AF23" s="5"/>
      <c r="AG23" s="5"/>
      <c r="AH23" s="5"/>
      <c r="AI23" s="7" t="str">
        <f t="shared" si="0"/>
        <v>80</v>
      </c>
      <c r="AJ23" s="7" t="str">
        <f t="shared" si="1"/>
        <v>80</v>
      </c>
      <c r="AK23" s="7" t="str">
        <f t="shared" si="2"/>
        <v>10</v>
      </c>
      <c r="AL23" s="7" t="str">
        <f t="shared" si="3"/>
        <v>00</v>
      </c>
      <c r="AM23" s="7" t="str">
        <f t="shared" si="4"/>
        <v>80801000</v>
      </c>
    </row>
    <row r="24" spans="1:39">
      <c r="B24" s="1" t="str">
        <f t="shared" si="5"/>
        <v>15</v>
      </c>
      <c r="C24" s="13">
        <v>1</v>
      </c>
      <c r="D24" s="14"/>
      <c r="E24" s="14"/>
      <c r="F24" s="14"/>
      <c r="G24" s="14"/>
      <c r="H24" s="14"/>
      <c r="I24" s="14"/>
      <c r="J24" s="14"/>
      <c r="K24" s="6">
        <v>1</v>
      </c>
      <c r="L24" s="6"/>
      <c r="M24" s="6"/>
      <c r="N24" s="6"/>
      <c r="O24" s="6"/>
      <c r="P24" s="6"/>
      <c r="Q24" s="6"/>
      <c r="R24" s="6"/>
      <c r="S24" s="2"/>
      <c r="T24" s="2"/>
      <c r="U24" s="2"/>
      <c r="V24" s="2"/>
      <c r="W24" s="2"/>
      <c r="X24" s="2"/>
      <c r="Y24" s="2"/>
      <c r="Z24" s="2"/>
      <c r="AA24" s="5"/>
      <c r="AB24" s="5"/>
      <c r="AC24" s="5"/>
      <c r="AD24" s="5"/>
      <c r="AE24" s="5"/>
      <c r="AF24" s="5"/>
      <c r="AG24" s="5"/>
      <c r="AH24" s="5"/>
      <c r="AI24" s="7" t="str">
        <f t="shared" si="0"/>
        <v>80</v>
      </c>
      <c r="AJ24" s="7" t="str">
        <f t="shared" si="1"/>
        <v>80</v>
      </c>
      <c r="AK24" s="7" t="str">
        <f t="shared" si="2"/>
        <v>00</v>
      </c>
      <c r="AL24" s="7" t="str">
        <f t="shared" si="3"/>
        <v>00</v>
      </c>
      <c r="AM24" s="7" t="str">
        <f t="shared" si="4"/>
        <v>80800000</v>
      </c>
    </row>
    <row r="25" spans="1:39">
      <c r="A25" s="1" t="s">
        <v>61</v>
      </c>
      <c r="B25" s="1" t="str">
        <f t="shared" si="5"/>
        <v>16</v>
      </c>
      <c r="C25" s="13">
        <v>1</v>
      </c>
      <c r="D25" s="14"/>
      <c r="E25" s="14"/>
      <c r="F25" s="14"/>
      <c r="G25" s="14"/>
      <c r="H25" s="14"/>
      <c r="I25" s="14"/>
      <c r="J25" s="14"/>
      <c r="K25" s="6"/>
      <c r="L25" s="6">
        <v>1</v>
      </c>
      <c r="M25" s="6"/>
      <c r="N25" s="6"/>
      <c r="O25" s="6"/>
      <c r="P25" s="6"/>
      <c r="Q25" s="6"/>
      <c r="R25" s="6"/>
      <c r="S25" s="2"/>
      <c r="T25" s="2"/>
      <c r="U25" s="2"/>
      <c r="V25" s="2"/>
      <c r="W25" s="2"/>
      <c r="X25" s="2"/>
      <c r="Y25" s="2"/>
      <c r="Z25" s="2"/>
      <c r="AA25" s="5"/>
      <c r="AB25" s="5"/>
      <c r="AC25" s="5"/>
      <c r="AD25" s="5"/>
      <c r="AE25" s="5"/>
      <c r="AF25" s="5"/>
      <c r="AG25" s="5"/>
      <c r="AH25" s="5"/>
      <c r="AI25" s="7" t="str">
        <f t="shared" si="0"/>
        <v>80</v>
      </c>
      <c r="AJ25" s="7" t="str">
        <f t="shared" si="1"/>
        <v>40</v>
      </c>
      <c r="AK25" s="7" t="str">
        <f t="shared" si="2"/>
        <v>00</v>
      </c>
      <c r="AL25" s="7" t="str">
        <f t="shared" si="3"/>
        <v>00</v>
      </c>
      <c r="AM25" s="7" t="str">
        <f t="shared" si="4"/>
        <v>80400000</v>
      </c>
    </row>
    <row r="26" spans="1:39">
      <c r="A26" s="1" t="s">
        <v>62</v>
      </c>
      <c r="B26" s="1" t="str">
        <f t="shared" si="5"/>
        <v>17</v>
      </c>
      <c r="C26" s="13">
        <v>1</v>
      </c>
      <c r="D26" s="14"/>
      <c r="E26" s="14"/>
      <c r="F26" s="14"/>
      <c r="G26" s="14"/>
      <c r="H26" s="14"/>
      <c r="I26" s="14"/>
      <c r="J26" s="14"/>
      <c r="K26" s="6">
        <v>1</v>
      </c>
      <c r="L26" s="6"/>
      <c r="M26" s="6"/>
      <c r="N26" s="6"/>
      <c r="O26" s="6"/>
      <c r="P26" s="6"/>
      <c r="Q26" s="6"/>
      <c r="R26" s="6"/>
      <c r="S26" s="2"/>
      <c r="T26" s="2"/>
      <c r="U26" s="2"/>
      <c r="V26" s="2"/>
      <c r="W26" s="2"/>
      <c r="X26" s="2"/>
      <c r="Y26" s="2"/>
      <c r="Z26" s="2"/>
      <c r="AA26" s="5"/>
      <c r="AB26" s="5"/>
      <c r="AC26" s="5"/>
      <c r="AD26" s="5"/>
      <c r="AE26" s="5"/>
      <c r="AF26" s="5"/>
      <c r="AG26" s="5"/>
      <c r="AH26" s="5"/>
      <c r="AI26" s="7" t="str">
        <f t="shared" si="0"/>
        <v>80</v>
      </c>
      <c r="AJ26" s="7" t="str">
        <f t="shared" si="1"/>
        <v>80</v>
      </c>
      <c r="AK26" s="7" t="str">
        <f t="shared" si="2"/>
        <v>00</v>
      </c>
      <c r="AL26" s="7" t="str">
        <f t="shared" si="3"/>
        <v>00</v>
      </c>
      <c r="AM26" s="7" t="str">
        <f t="shared" si="4"/>
        <v>80800000</v>
      </c>
    </row>
    <row r="27" spans="1:39">
      <c r="A27" s="1" t="s">
        <v>63</v>
      </c>
      <c r="B27" s="1" t="str">
        <f t="shared" si="5"/>
        <v>18</v>
      </c>
      <c r="C27" s="13">
        <v>1</v>
      </c>
      <c r="D27" s="14"/>
      <c r="E27" s="14"/>
      <c r="F27" s="14"/>
      <c r="G27" s="14"/>
      <c r="H27" s="14"/>
      <c r="I27" s="14"/>
      <c r="J27" s="14"/>
      <c r="K27" s="6">
        <v>1</v>
      </c>
      <c r="L27" s="6"/>
      <c r="M27" s="6"/>
      <c r="N27" s="6"/>
      <c r="O27" s="6"/>
      <c r="P27" s="6"/>
      <c r="Q27" s="6"/>
      <c r="R27" s="6"/>
      <c r="S27" s="2"/>
      <c r="T27" s="2"/>
      <c r="U27" s="2"/>
      <c r="V27" s="2"/>
      <c r="W27" s="2"/>
      <c r="X27" s="2"/>
      <c r="Y27" s="2"/>
      <c r="Z27" s="2"/>
      <c r="AA27" s="5"/>
      <c r="AB27" s="5"/>
      <c r="AC27" s="5"/>
      <c r="AD27" s="5"/>
      <c r="AE27" s="5"/>
      <c r="AF27" s="5"/>
      <c r="AG27" s="5"/>
      <c r="AH27" s="5"/>
      <c r="AI27" s="7" t="str">
        <f t="shared" si="0"/>
        <v>80</v>
      </c>
      <c r="AJ27" s="7" t="str">
        <f t="shared" si="1"/>
        <v>80</v>
      </c>
      <c r="AK27" s="7" t="str">
        <f t="shared" si="2"/>
        <v>00</v>
      </c>
      <c r="AL27" s="7" t="str">
        <f t="shared" si="3"/>
        <v>00</v>
      </c>
      <c r="AM27" s="7" t="str">
        <f t="shared" si="4"/>
        <v>80800000</v>
      </c>
    </row>
    <row r="28" spans="1:39">
      <c r="A28" s="1" t="s">
        <v>64</v>
      </c>
      <c r="B28" s="1" t="str">
        <f t="shared" si="5"/>
        <v>19</v>
      </c>
      <c r="C28" s="13">
        <v>1</v>
      </c>
      <c r="D28" s="14"/>
      <c r="E28" s="14"/>
      <c r="F28" s="14"/>
      <c r="G28" s="14"/>
      <c r="H28" s="14"/>
      <c r="I28" s="14"/>
      <c r="J28" s="14"/>
      <c r="K28" s="6"/>
      <c r="L28" s="6"/>
      <c r="M28" s="6"/>
      <c r="N28" s="6"/>
      <c r="O28" s="6"/>
      <c r="P28" s="6"/>
      <c r="Q28" s="6"/>
      <c r="R28" s="6"/>
      <c r="S28" s="2"/>
      <c r="T28" s="2"/>
      <c r="U28" s="2"/>
      <c r="V28" s="2"/>
      <c r="W28" s="2"/>
      <c r="X28" s="2"/>
      <c r="Y28" s="2"/>
      <c r="Z28" s="2"/>
      <c r="AA28" s="5"/>
      <c r="AB28" s="5"/>
      <c r="AC28" s="5"/>
      <c r="AD28" s="5"/>
      <c r="AE28" s="5"/>
      <c r="AF28" s="5"/>
      <c r="AG28" s="5"/>
      <c r="AH28" s="5"/>
      <c r="AI28" s="7" t="str">
        <f t="shared" si="0"/>
        <v>80</v>
      </c>
      <c r="AJ28" s="7" t="str">
        <f t="shared" si="1"/>
        <v>00</v>
      </c>
      <c r="AK28" s="7" t="str">
        <f t="shared" si="2"/>
        <v>00</v>
      </c>
      <c r="AL28" s="7" t="str">
        <f t="shared" si="3"/>
        <v>00</v>
      </c>
      <c r="AM28" s="7" t="str">
        <f t="shared" si="4"/>
        <v>80000000</v>
      </c>
    </row>
    <row r="29" spans="1:39">
      <c r="A29" s="1" t="s">
        <v>65</v>
      </c>
      <c r="B29" s="1" t="str">
        <f t="shared" si="5"/>
        <v>1A</v>
      </c>
      <c r="C29" s="13">
        <v>1</v>
      </c>
      <c r="D29" s="14"/>
      <c r="E29" s="14"/>
      <c r="F29" s="14"/>
      <c r="G29" s="14"/>
      <c r="H29" s="14"/>
      <c r="I29" s="14"/>
      <c r="J29" s="14"/>
      <c r="K29" s="6"/>
      <c r="L29" s="6"/>
      <c r="M29" s="6"/>
      <c r="N29" s="6"/>
      <c r="O29" s="6"/>
      <c r="P29" s="6"/>
      <c r="Q29" s="6"/>
      <c r="R29" s="6"/>
      <c r="S29" s="2"/>
      <c r="T29" s="2"/>
      <c r="U29" s="2"/>
      <c r="V29" s="2"/>
      <c r="W29" s="2"/>
      <c r="X29" s="2"/>
      <c r="Y29" s="2"/>
      <c r="Z29" s="2"/>
      <c r="AA29" s="5"/>
      <c r="AB29" s="5"/>
      <c r="AC29" s="5"/>
      <c r="AD29" s="5"/>
      <c r="AE29" s="5"/>
      <c r="AF29" s="5"/>
      <c r="AG29" s="5"/>
      <c r="AH29" s="5"/>
      <c r="AI29" s="7" t="str">
        <f t="shared" si="0"/>
        <v>80</v>
      </c>
      <c r="AJ29" s="7" t="str">
        <f t="shared" si="1"/>
        <v>00</v>
      </c>
      <c r="AK29" s="7" t="str">
        <f t="shared" si="2"/>
        <v>00</v>
      </c>
      <c r="AL29" s="7" t="str">
        <f t="shared" si="3"/>
        <v>00</v>
      </c>
      <c r="AM29" s="7" t="str">
        <f t="shared" si="4"/>
        <v>80000000</v>
      </c>
    </row>
    <row r="30" spans="1:39">
      <c r="A30" s="1" t="s">
        <v>66</v>
      </c>
      <c r="B30" s="1" t="str">
        <f t="shared" si="5"/>
        <v>1B</v>
      </c>
      <c r="C30" s="13">
        <v>1</v>
      </c>
      <c r="D30" s="14"/>
      <c r="E30" s="14"/>
      <c r="F30" s="14"/>
      <c r="G30" s="14"/>
      <c r="H30" s="14"/>
      <c r="I30" s="14"/>
      <c r="J30" s="14"/>
      <c r="K30" s="6"/>
      <c r="L30" s="6"/>
      <c r="M30" s="6"/>
      <c r="N30" s="6"/>
      <c r="O30" s="6"/>
      <c r="P30" s="6"/>
      <c r="Q30" s="6"/>
      <c r="R30" s="6"/>
      <c r="S30" s="2"/>
      <c r="T30" s="2"/>
      <c r="U30" s="2"/>
      <c r="V30" s="2"/>
      <c r="W30" s="2"/>
      <c r="X30" s="2"/>
      <c r="Y30" s="2"/>
      <c r="Z30" s="2"/>
      <c r="AA30" s="5"/>
      <c r="AB30" s="5"/>
      <c r="AC30" s="5"/>
      <c r="AD30" s="5"/>
      <c r="AE30" s="5"/>
      <c r="AF30" s="5"/>
      <c r="AG30" s="5"/>
      <c r="AH30" s="5"/>
      <c r="AI30" s="7" t="str">
        <f t="shared" si="0"/>
        <v>80</v>
      </c>
      <c r="AJ30" s="7" t="str">
        <f t="shared" si="1"/>
        <v>00</v>
      </c>
      <c r="AK30" s="7" t="str">
        <f t="shared" si="2"/>
        <v>00</v>
      </c>
      <c r="AL30" s="7" t="str">
        <f t="shared" si="3"/>
        <v>00</v>
      </c>
      <c r="AM30" s="7" t="str">
        <f t="shared" si="4"/>
        <v>80000000</v>
      </c>
    </row>
    <row r="31" spans="1:39">
      <c r="A31" s="1" t="s">
        <v>67</v>
      </c>
      <c r="B31" s="1" t="str">
        <f t="shared" si="5"/>
        <v>1C</v>
      </c>
      <c r="C31" s="13">
        <v>1</v>
      </c>
      <c r="D31" s="14"/>
      <c r="E31" s="14"/>
      <c r="F31" s="14"/>
      <c r="G31" s="14"/>
      <c r="H31" s="14"/>
      <c r="I31" s="14"/>
      <c r="J31" s="14"/>
      <c r="K31" s="6"/>
      <c r="L31" s="6"/>
      <c r="M31" s="6"/>
      <c r="N31" s="6"/>
      <c r="O31" s="6"/>
      <c r="P31" s="6"/>
      <c r="Q31" s="6"/>
      <c r="R31" s="6"/>
      <c r="S31" s="2"/>
      <c r="T31" s="2"/>
      <c r="U31" s="2"/>
      <c r="V31" s="2"/>
      <c r="W31" s="2"/>
      <c r="X31" s="2"/>
      <c r="Y31" s="2"/>
      <c r="Z31" s="2"/>
      <c r="AA31" s="5"/>
      <c r="AB31" s="5"/>
      <c r="AC31" s="5"/>
      <c r="AD31" s="5"/>
      <c r="AE31" s="5"/>
      <c r="AF31" s="5"/>
      <c r="AG31" s="5"/>
      <c r="AH31" s="5"/>
      <c r="AI31" s="7" t="str">
        <f t="shared" si="0"/>
        <v>80</v>
      </c>
      <c r="AJ31" s="7" t="str">
        <f t="shared" si="1"/>
        <v>00</v>
      </c>
      <c r="AK31" s="7" t="str">
        <f t="shared" si="2"/>
        <v>00</v>
      </c>
      <c r="AL31" s="7" t="str">
        <f t="shared" si="3"/>
        <v>00</v>
      </c>
      <c r="AM31" s="7" t="str">
        <f t="shared" si="4"/>
        <v>80000000</v>
      </c>
    </row>
    <row r="32" spans="1:39">
      <c r="A32" s="1" t="s">
        <v>68</v>
      </c>
      <c r="B32" s="1" t="str">
        <f t="shared" si="5"/>
        <v>1D</v>
      </c>
      <c r="C32" s="13">
        <v>1</v>
      </c>
      <c r="D32" s="14"/>
      <c r="E32" s="14"/>
      <c r="F32" s="14"/>
      <c r="G32" s="14"/>
      <c r="H32" s="14"/>
      <c r="I32" s="14"/>
      <c r="J32" s="14"/>
      <c r="K32" s="6"/>
      <c r="L32" s="6"/>
      <c r="M32" s="6"/>
      <c r="N32" s="6"/>
      <c r="O32" s="6"/>
      <c r="P32" s="6"/>
      <c r="Q32" s="6"/>
      <c r="R32" s="6"/>
      <c r="S32" s="2"/>
      <c r="T32" s="2"/>
      <c r="U32" s="2"/>
      <c r="V32" s="2"/>
      <c r="W32" s="2"/>
      <c r="X32" s="2"/>
      <c r="Y32" s="2"/>
      <c r="Z32" s="2"/>
      <c r="AA32" s="5"/>
      <c r="AB32" s="5"/>
      <c r="AC32" s="5"/>
      <c r="AD32" s="5"/>
      <c r="AE32" s="5"/>
      <c r="AF32" s="5"/>
      <c r="AG32" s="5"/>
      <c r="AH32" s="5"/>
      <c r="AI32" s="7" t="str">
        <f t="shared" si="0"/>
        <v>80</v>
      </c>
      <c r="AJ32" s="7" t="str">
        <f t="shared" si="1"/>
        <v>00</v>
      </c>
      <c r="AK32" s="7" t="str">
        <f t="shared" si="2"/>
        <v>00</v>
      </c>
      <c r="AL32" s="7" t="str">
        <f t="shared" si="3"/>
        <v>00</v>
      </c>
      <c r="AM32" s="7" t="str">
        <f t="shared" si="4"/>
        <v>80000000</v>
      </c>
    </row>
    <row r="33" spans="1:39">
      <c r="A33" s="1" t="s">
        <v>69</v>
      </c>
      <c r="B33" s="1" t="str">
        <f t="shared" si="5"/>
        <v>1E</v>
      </c>
      <c r="C33" s="13">
        <v>1</v>
      </c>
      <c r="D33" s="14"/>
      <c r="E33" s="14"/>
      <c r="F33" s="14"/>
      <c r="G33" s="14"/>
      <c r="H33" s="14"/>
      <c r="I33" s="14"/>
      <c r="J33" s="14"/>
      <c r="K33" s="6"/>
      <c r="L33" s="6"/>
      <c r="M33" s="6"/>
      <c r="N33" s="6"/>
      <c r="O33" s="6"/>
      <c r="P33" s="6"/>
      <c r="Q33" s="6"/>
      <c r="R33" s="6"/>
      <c r="S33" s="2"/>
      <c r="T33" s="2"/>
      <c r="U33" s="2"/>
      <c r="V33" s="2"/>
      <c r="W33" s="2"/>
      <c r="X33" s="2"/>
      <c r="Y33" s="2"/>
      <c r="Z33" s="2"/>
      <c r="AA33" s="5"/>
      <c r="AB33" s="5"/>
      <c r="AC33" s="5"/>
      <c r="AD33" s="5"/>
      <c r="AE33" s="5"/>
      <c r="AF33" s="5"/>
      <c r="AG33" s="5"/>
      <c r="AH33" s="5"/>
      <c r="AI33" s="7" t="str">
        <f t="shared" si="0"/>
        <v>80</v>
      </c>
      <c r="AJ33" s="7" t="str">
        <f t="shared" si="1"/>
        <v>00</v>
      </c>
      <c r="AK33" s="7" t="str">
        <f t="shared" si="2"/>
        <v>00</v>
      </c>
      <c r="AL33" s="7" t="str">
        <f t="shared" si="3"/>
        <v>00</v>
      </c>
      <c r="AM33" s="7" t="str">
        <f t="shared" si="4"/>
        <v>80000000</v>
      </c>
    </row>
    <row r="34" spans="1:39">
      <c r="A34" s="1" t="s">
        <v>70</v>
      </c>
      <c r="B34" s="1" t="str">
        <f t="shared" si="5"/>
        <v>1F</v>
      </c>
      <c r="C34" s="13">
        <v>1</v>
      </c>
      <c r="D34" s="14"/>
      <c r="E34" s="14"/>
      <c r="F34" s="14"/>
      <c r="G34" s="14"/>
      <c r="H34" s="14"/>
      <c r="I34" s="14"/>
      <c r="J34" s="14"/>
      <c r="K34" s="6">
        <v>1</v>
      </c>
      <c r="L34" s="6"/>
      <c r="M34" s="6"/>
      <c r="N34" s="6"/>
      <c r="O34" s="6"/>
      <c r="P34" s="6"/>
      <c r="Q34" s="6"/>
      <c r="R34" s="6"/>
      <c r="S34" s="2"/>
      <c r="T34" s="2"/>
      <c r="U34" s="2"/>
      <c r="V34" s="2"/>
      <c r="W34" s="2"/>
      <c r="X34" s="2"/>
      <c r="Y34" s="2"/>
      <c r="Z34" s="2"/>
      <c r="AA34" s="5"/>
      <c r="AB34" s="5"/>
      <c r="AC34" s="5"/>
      <c r="AD34" s="5"/>
      <c r="AE34" s="5"/>
      <c r="AF34" s="5"/>
      <c r="AG34" s="5"/>
      <c r="AH34" s="5"/>
      <c r="AI34" s="7" t="str">
        <f t="shared" si="0"/>
        <v>80</v>
      </c>
      <c r="AJ34" s="7" t="str">
        <f t="shared" si="1"/>
        <v>80</v>
      </c>
      <c r="AK34" s="7" t="str">
        <f t="shared" si="2"/>
        <v>00</v>
      </c>
      <c r="AL34" s="7" t="str">
        <f t="shared" si="3"/>
        <v>00</v>
      </c>
      <c r="AM34" s="7" t="str">
        <f t="shared" si="4"/>
        <v>80800000</v>
      </c>
    </row>
  </sheetData>
  <mergeCells count="4">
    <mergeCell ref="C1:J1"/>
    <mergeCell ref="K1:R1"/>
    <mergeCell ref="S1:Z1"/>
    <mergeCell ref="AA1:A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7" tint="0.79998168889431442"/>
  </sheetPr>
  <dimension ref="A1:A375"/>
  <sheetViews>
    <sheetView workbookViewId="0">
      <selection activeCell="A353" sqref="A353"/>
    </sheetView>
  </sheetViews>
  <sheetFormatPr baseColWidth="10" defaultColWidth="9.140625" defaultRowHeight="15"/>
  <sheetData>
    <row r="1" spans="1:1">
      <c r="A1" s="17" t="s">
        <v>71</v>
      </c>
    </row>
    <row r="2" spans="1:1">
      <c r="A2" s="17" t="s">
        <v>72</v>
      </c>
    </row>
    <row r="3" spans="1:1">
      <c r="A3" s="17" t="s">
        <v>73</v>
      </c>
    </row>
    <row r="4" spans="1:1">
      <c r="A4" s="17" t="s">
        <v>74</v>
      </c>
    </row>
    <row r="5" spans="1:1">
      <c r="A5" s="17" t="s">
        <v>75</v>
      </c>
    </row>
    <row r="6" spans="1:1">
      <c r="A6" s="18" t="str">
        <f>'Misc. Data'!H2</f>
        <v>8b8c8d8e</v>
      </c>
    </row>
    <row r="7" spans="1:1">
      <c r="A7" s="17" t="s">
        <v>160</v>
      </c>
    </row>
    <row r="8" spans="1:1">
      <c r="A8" s="17" t="s">
        <v>160</v>
      </c>
    </row>
    <row r="9" spans="1:1">
      <c r="A9" s="17" t="s">
        <v>160</v>
      </c>
    </row>
    <row r="10" spans="1:1">
      <c r="A10" s="18" t="str">
        <f>'Reaction Data'!AN3</f>
        <v/>
      </c>
    </row>
    <row r="11" spans="1:1">
      <c r="A11" s="17" t="s">
        <v>161</v>
      </c>
    </row>
    <row r="12" spans="1:1">
      <c r="A12" s="17" t="s">
        <v>162</v>
      </c>
    </row>
    <row r="13" spans="1:1">
      <c r="A13" s="17" t="s">
        <v>163</v>
      </c>
    </row>
    <row r="14" spans="1:1">
      <c r="A14" s="17" t="s">
        <v>164</v>
      </c>
    </row>
    <row r="15" spans="1:1">
      <c r="A15" s="17" t="s">
        <v>165</v>
      </c>
    </row>
    <row r="16" spans="1:1">
      <c r="A16" s="17" t="s">
        <v>166</v>
      </c>
    </row>
    <row r="17" spans="1:1">
      <c r="A17" s="17" t="s">
        <v>167</v>
      </c>
    </row>
    <row r="18" spans="1:1">
      <c r="A18" s="17" t="s">
        <v>168</v>
      </c>
    </row>
    <row r="19" spans="1:1">
      <c r="A19" s="17" t="s">
        <v>169</v>
      </c>
    </row>
    <row r="20" spans="1:1">
      <c r="A20" s="17" t="s">
        <v>170</v>
      </c>
    </row>
    <row r="21" spans="1:1">
      <c r="A21" s="17" t="s">
        <v>171</v>
      </c>
    </row>
    <row r="22" spans="1:1">
      <c r="A22" s="17" t="s">
        <v>172</v>
      </c>
    </row>
    <row r="23" spans="1:1">
      <c r="A23" s="17" t="s">
        <v>323</v>
      </c>
    </row>
    <row r="24" spans="1:1">
      <c r="A24" s="17" t="s">
        <v>324</v>
      </c>
    </row>
    <row r="25" spans="1:1">
      <c r="A25" s="17" t="s">
        <v>325</v>
      </c>
    </row>
    <row r="26" spans="1:1">
      <c r="A26" s="17" t="s">
        <v>326</v>
      </c>
    </row>
    <row r="27" spans="1:1">
      <c r="A27" s="18" t="str">
        <f>DEC2HEX('Misc. Data'!F6,2)</f>
        <v>01</v>
      </c>
    </row>
    <row r="28" spans="1:1">
      <c r="A28" s="17" t="s">
        <v>76</v>
      </c>
    </row>
    <row r="29" spans="1:1">
      <c r="A29" s="17" t="s">
        <v>77</v>
      </c>
    </row>
    <row r="30" spans="1:1">
      <c r="A30" s="17" t="s">
        <v>78</v>
      </c>
    </row>
    <row r="31" spans="1:1">
      <c r="A31" s="17" t="s">
        <v>79</v>
      </c>
    </row>
    <row r="32" spans="1:1">
      <c r="A32" s="17" t="s">
        <v>173</v>
      </c>
    </row>
    <row r="33" spans="1:1">
      <c r="A33" s="17" t="s">
        <v>174</v>
      </c>
    </row>
    <row r="34" spans="1:1">
      <c r="A34" s="17" t="s">
        <v>175</v>
      </c>
    </row>
    <row r="35" spans="1:1">
      <c r="A35" s="17" t="s">
        <v>176</v>
      </c>
    </row>
    <row r="36" spans="1:1">
      <c r="A36" s="17" t="s">
        <v>177</v>
      </c>
    </row>
    <row r="37" spans="1:1">
      <c r="A37" s="17" t="s">
        <v>178</v>
      </c>
    </row>
    <row r="38" spans="1:1">
      <c r="A38" s="17" t="s">
        <v>81</v>
      </c>
    </row>
    <row r="39" spans="1:1">
      <c r="A39" s="17" t="s">
        <v>179</v>
      </c>
    </row>
    <row r="40" spans="1:1">
      <c r="A40" s="17" t="s">
        <v>180</v>
      </c>
    </row>
    <row r="41" spans="1:1">
      <c r="A41" s="17" t="s">
        <v>181</v>
      </c>
    </row>
    <row r="42" spans="1:1">
      <c r="A42" s="17" t="s">
        <v>182</v>
      </c>
    </row>
    <row r="43" spans="1:1">
      <c r="A43" s="17" t="s">
        <v>83</v>
      </c>
    </row>
    <row r="44" spans="1:1">
      <c r="A44" s="17" t="s">
        <v>84</v>
      </c>
    </row>
    <row r="45" spans="1:1">
      <c r="A45" s="17" t="s">
        <v>183</v>
      </c>
    </row>
    <row r="46" spans="1:1">
      <c r="A46" s="17" t="s">
        <v>184</v>
      </c>
    </row>
    <row r="47" spans="1:1">
      <c r="A47" s="17" t="s">
        <v>185</v>
      </c>
    </row>
    <row r="48" spans="1:1">
      <c r="A48" s="17" t="s">
        <v>186</v>
      </c>
    </row>
    <row r="49" spans="1:1">
      <c r="A49" s="17" t="s">
        <v>187</v>
      </c>
    </row>
    <row r="50" spans="1:1">
      <c r="A50" s="17" t="s">
        <v>188</v>
      </c>
    </row>
    <row r="51" spans="1:1">
      <c r="A51" s="17" t="s">
        <v>189</v>
      </c>
    </row>
    <row r="52" spans="1:1">
      <c r="A52" s="17" t="s">
        <v>190</v>
      </c>
    </row>
    <row r="53" spans="1:1">
      <c r="A53" s="17" t="s">
        <v>85</v>
      </c>
    </row>
    <row r="54" spans="1:1">
      <c r="A54" s="17" t="s">
        <v>86</v>
      </c>
    </row>
    <row r="55" spans="1:1">
      <c r="A55" s="17" t="s">
        <v>191</v>
      </c>
    </row>
    <row r="56" spans="1:1">
      <c r="A56" s="17" t="s">
        <v>192</v>
      </c>
    </row>
    <row r="57" spans="1:1">
      <c r="A57" s="17" t="s">
        <v>193</v>
      </c>
    </row>
    <row r="58" spans="1:1">
      <c r="A58" s="17" t="s">
        <v>194</v>
      </c>
    </row>
    <row r="59" spans="1:1">
      <c r="A59" s="17" t="s">
        <v>195</v>
      </c>
    </row>
    <row r="60" spans="1:1">
      <c r="A60" s="17" t="s">
        <v>196</v>
      </c>
    </row>
    <row r="61" spans="1:1">
      <c r="A61" s="17" t="s">
        <v>197</v>
      </c>
    </row>
    <row r="62" spans="1:1">
      <c r="A62" s="17" t="s">
        <v>198</v>
      </c>
    </row>
    <row r="63" spans="1:1">
      <c r="A63" s="17" t="s">
        <v>199</v>
      </c>
    </row>
    <row r="64" spans="1:1">
      <c r="A64" s="17" t="s">
        <v>200</v>
      </c>
    </row>
    <row r="65" spans="1:1">
      <c r="A65" s="17" t="s">
        <v>201</v>
      </c>
    </row>
    <row r="66" spans="1:1">
      <c r="A66" s="17" t="s">
        <v>160</v>
      </c>
    </row>
    <row r="67" spans="1:1">
      <c r="A67" s="17" t="s">
        <v>202</v>
      </c>
    </row>
    <row r="68" spans="1:1">
      <c r="A68" s="17" t="s">
        <v>87</v>
      </c>
    </row>
    <row r="69" spans="1:1">
      <c r="A69" s="17" t="s">
        <v>203</v>
      </c>
    </row>
    <row r="70" spans="1:1">
      <c r="A70" s="17" t="s">
        <v>204</v>
      </c>
    </row>
    <row r="71" spans="1:1">
      <c r="A71" s="17" t="s">
        <v>200</v>
      </c>
    </row>
    <row r="72" spans="1:1">
      <c r="A72" s="17" t="s">
        <v>205</v>
      </c>
    </row>
    <row r="73" spans="1:1">
      <c r="A73" s="17" t="s">
        <v>160</v>
      </c>
    </row>
    <row r="74" spans="1:1">
      <c r="A74" s="17" t="s">
        <v>206</v>
      </c>
    </row>
    <row r="75" spans="1:1">
      <c r="A75" s="17" t="s">
        <v>160</v>
      </c>
    </row>
    <row r="76" spans="1:1">
      <c r="A76" s="17" t="s">
        <v>207</v>
      </c>
    </row>
    <row r="77" spans="1:1">
      <c r="A77" s="17" t="s">
        <v>160</v>
      </c>
    </row>
    <row r="78" spans="1:1">
      <c r="A78" s="17" t="s">
        <v>208</v>
      </c>
    </row>
    <row r="79" spans="1:1">
      <c r="A79" s="17" t="s">
        <v>160</v>
      </c>
    </row>
    <row r="80" spans="1:1">
      <c r="A80" s="17" t="s">
        <v>89</v>
      </c>
    </row>
    <row r="81" spans="1:1">
      <c r="A81" s="17" t="s">
        <v>160</v>
      </c>
    </row>
    <row r="82" spans="1:1">
      <c r="A82" s="17" t="s">
        <v>209</v>
      </c>
    </row>
    <row r="83" spans="1:1">
      <c r="A83" s="17" t="s">
        <v>90</v>
      </c>
    </row>
    <row r="84" spans="1:1">
      <c r="A84" s="17" t="s">
        <v>210</v>
      </c>
    </row>
    <row r="85" spans="1:1">
      <c r="A85" s="17" t="s">
        <v>211</v>
      </c>
    </row>
    <row r="86" spans="1:1">
      <c r="A86" s="17" t="s">
        <v>160</v>
      </c>
    </row>
    <row r="87" spans="1:1">
      <c r="A87" s="17" t="s">
        <v>91</v>
      </c>
    </row>
    <row r="88" spans="1:1">
      <c r="A88" s="17" t="s">
        <v>92</v>
      </c>
    </row>
    <row r="89" spans="1:1">
      <c r="A89" s="17" t="s">
        <v>93</v>
      </c>
    </row>
    <row r="90" spans="1:1">
      <c r="A90" s="17" t="s">
        <v>94</v>
      </c>
    </row>
    <row r="91" spans="1:1">
      <c r="A91" s="17" t="s">
        <v>95</v>
      </c>
    </row>
    <row r="92" spans="1:1">
      <c r="A92" s="17" t="s">
        <v>96</v>
      </c>
    </row>
    <row r="93" spans="1:1">
      <c r="A93" s="17" t="s">
        <v>97</v>
      </c>
    </row>
    <row r="94" spans="1:1">
      <c r="A94" s="17" t="s">
        <v>98</v>
      </c>
    </row>
    <row r="95" spans="1:1">
      <c r="A95" s="17" t="s">
        <v>99</v>
      </c>
    </row>
    <row r="96" spans="1:1">
      <c r="A96" s="17" t="s">
        <v>100</v>
      </c>
    </row>
    <row r="97" spans="1:1">
      <c r="A97" s="17" t="s">
        <v>212</v>
      </c>
    </row>
    <row r="98" spans="1:1">
      <c r="A98" s="17" t="s">
        <v>101</v>
      </c>
    </row>
    <row r="99" spans="1:1">
      <c r="A99" s="17" t="s">
        <v>76</v>
      </c>
    </row>
    <row r="100" spans="1:1">
      <c r="A100" s="17" t="s">
        <v>102</v>
      </c>
    </row>
    <row r="101" spans="1:1">
      <c r="A101" s="17" t="s">
        <v>103</v>
      </c>
    </row>
    <row r="102" spans="1:1">
      <c r="A102" s="17" t="s">
        <v>213</v>
      </c>
    </row>
    <row r="103" spans="1:1">
      <c r="A103" s="17" t="s">
        <v>104</v>
      </c>
    </row>
    <row r="104" spans="1:1">
      <c r="A104" s="17" t="s">
        <v>214</v>
      </c>
    </row>
    <row r="105" spans="1:1">
      <c r="A105" s="17" t="s">
        <v>215</v>
      </c>
    </row>
    <row r="106" spans="1:1">
      <c r="A106" s="17" t="s">
        <v>160</v>
      </c>
    </row>
    <row r="107" spans="1:1">
      <c r="A107" s="17" t="s">
        <v>216</v>
      </c>
    </row>
    <row r="108" spans="1:1">
      <c r="A108" s="17" t="s">
        <v>217</v>
      </c>
    </row>
    <row r="109" spans="1:1">
      <c r="A109" s="17" t="s">
        <v>218</v>
      </c>
    </row>
    <row r="110" spans="1:1">
      <c r="A110" s="17" t="s">
        <v>219</v>
      </c>
    </row>
    <row r="111" spans="1:1">
      <c r="A111" s="17" t="s">
        <v>220</v>
      </c>
    </row>
    <row r="112" spans="1:1">
      <c r="A112" s="17" t="s">
        <v>221</v>
      </c>
    </row>
    <row r="113" spans="1:1">
      <c r="A113" s="17" t="s">
        <v>160</v>
      </c>
    </row>
    <row r="114" spans="1:1">
      <c r="A114" s="17" t="s">
        <v>222</v>
      </c>
    </row>
    <row r="115" spans="1:1">
      <c r="A115" s="17" t="s">
        <v>223</v>
      </c>
    </row>
    <row r="116" spans="1:1">
      <c r="A116" s="17" t="s">
        <v>224</v>
      </c>
    </row>
    <row r="117" spans="1:1">
      <c r="A117" s="17" t="s">
        <v>225</v>
      </c>
    </row>
    <row r="118" spans="1:1">
      <c r="A118" s="17" t="s">
        <v>226</v>
      </c>
    </row>
    <row r="119" spans="1:1">
      <c r="A119" s="17" t="s">
        <v>227</v>
      </c>
    </row>
    <row r="120" spans="1:1">
      <c r="A120" s="17" t="s">
        <v>228</v>
      </c>
    </row>
    <row r="121" spans="1:1">
      <c r="A121" s="17" t="s">
        <v>229</v>
      </c>
    </row>
    <row r="122" spans="1:1">
      <c r="A122" s="17" t="s">
        <v>160</v>
      </c>
    </row>
    <row r="123" spans="1:1">
      <c r="A123" s="17" t="s">
        <v>230</v>
      </c>
    </row>
    <row r="124" spans="1:1">
      <c r="A124" s="17" t="s">
        <v>231</v>
      </c>
    </row>
    <row r="125" spans="1:1">
      <c r="A125" s="17" t="s">
        <v>232</v>
      </c>
    </row>
    <row r="126" spans="1:1">
      <c r="A126" s="17" t="s">
        <v>233</v>
      </c>
    </row>
    <row r="127" spans="1:1">
      <c r="A127" s="17" t="s">
        <v>234</v>
      </c>
    </row>
    <row r="128" spans="1:1">
      <c r="A128" s="17" t="s">
        <v>105</v>
      </c>
    </row>
    <row r="129" spans="1:1">
      <c r="A129" s="17" t="s">
        <v>235</v>
      </c>
    </row>
    <row r="130" spans="1:1">
      <c r="A130" s="17" t="s">
        <v>160</v>
      </c>
    </row>
    <row r="131" spans="1:1">
      <c r="A131" s="17" t="s">
        <v>236</v>
      </c>
    </row>
    <row r="132" spans="1:1">
      <c r="A132" s="17" t="s">
        <v>237</v>
      </c>
    </row>
    <row r="133" spans="1:1">
      <c r="A133" s="17" t="s">
        <v>238</v>
      </c>
    </row>
    <row r="134" spans="1:1">
      <c r="A134" s="17" t="s">
        <v>106</v>
      </c>
    </row>
    <row r="135" spans="1:1">
      <c r="A135" s="17" t="s">
        <v>239</v>
      </c>
    </row>
    <row r="136" spans="1:1">
      <c r="A136" s="17" t="s">
        <v>160</v>
      </c>
    </row>
    <row r="137" spans="1:1">
      <c r="A137" s="17" t="s">
        <v>212</v>
      </c>
    </row>
    <row r="138" spans="1:1">
      <c r="A138" s="17" t="s">
        <v>160</v>
      </c>
    </row>
    <row r="139" spans="1:1">
      <c r="A139" s="17" t="s">
        <v>76</v>
      </c>
    </row>
    <row r="140" spans="1:1">
      <c r="A140" s="17" t="s">
        <v>107</v>
      </c>
    </row>
    <row r="141" spans="1:1">
      <c r="A141" s="17" t="s">
        <v>108</v>
      </c>
    </row>
    <row r="142" spans="1:1">
      <c r="A142" s="17" t="s">
        <v>109</v>
      </c>
    </row>
    <row r="143" spans="1:1">
      <c r="A143" s="17" t="s">
        <v>79</v>
      </c>
    </row>
    <row r="144" spans="1:1">
      <c r="A144" s="17" t="s">
        <v>110</v>
      </c>
    </row>
    <row r="145" spans="1:1">
      <c r="A145" s="17" t="s">
        <v>111</v>
      </c>
    </row>
    <row r="146" spans="1:1">
      <c r="A146" s="17" t="s">
        <v>240</v>
      </c>
    </row>
    <row r="147" spans="1:1">
      <c r="A147" s="17" t="s">
        <v>241</v>
      </c>
    </row>
    <row r="148" spans="1:1">
      <c r="A148" s="17" t="s">
        <v>242</v>
      </c>
    </row>
    <row r="149" spans="1:1">
      <c r="A149" s="17" t="s">
        <v>243</v>
      </c>
    </row>
    <row r="150" spans="1:1">
      <c r="A150" s="17" t="s">
        <v>200</v>
      </c>
    </row>
    <row r="151" spans="1:1">
      <c r="A151" s="17" t="s">
        <v>244</v>
      </c>
    </row>
    <row r="152" spans="1:1">
      <c r="A152" s="17" t="s">
        <v>245</v>
      </c>
    </row>
    <row r="153" spans="1:1">
      <c r="A153" s="17" t="s">
        <v>112</v>
      </c>
    </row>
    <row r="154" spans="1:1">
      <c r="A154" s="17" t="s">
        <v>113</v>
      </c>
    </row>
    <row r="155" spans="1:1">
      <c r="A155" s="17" t="s">
        <v>246</v>
      </c>
    </row>
    <row r="156" spans="1:1">
      <c r="A156" s="17" t="s">
        <v>247</v>
      </c>
    </row>
    <row r="157" spans="1:1">
      <c r="A157" s="17" t="s">
        <v>160</v>
      </c>
    </row>
    <row r="158" spans="1:1">
      <c r="A158" s="17" t="s">
        <v>248</v>
      </c>
    </row>
    <row r="159" spans="1:1">
      <c r="A159" s="17" t="s">
        <v>160</v>
      </c>
    </row>
    <row r="160" spans="1:1">
      <c r="A160" s="17" t="s">
        <v>249</v>
      </c>
    </row>
    <row r="161" spans="1:1">
      <c r="A161" s="17" t="s">
        <v>250</v>
      </c>
    </row>
    <row r="162" spans="1:1">
      <c r="A162" s="17" t="s">
        <v>249</v>
      </c>
    </row>
    <row r="163" spans="1:1">
      <c r="A163" s="17" t="s">
        <v>251</v>
      </c>
    </row>
    <row r="164" spans="1:1">
      <c r="A164" s="17" t="s">
        <v>252</v>
      </c>
    </row>
    <row r="165" spans="1:1">
      <c r="A165" s="17" t="s">
        <v>249</v>
      </c>
    </row>
    <row r="166" spans="1:1">
      <c r="A166" s="17" t="s">
        <v>253</v>
      </c>
    </row>
    <row r="167" spans="1:1">
      <c r="A167" s="17" t="s">
        <v>254</v>
      </c>
    </row>
    <row r="168" spans="1:1">
      <c r="A168" s="17" t="s">
        <v>249</v>
      </c>
    </row>
    <row r="169" spans="1:1">
      <c r="A169" s="17" t="s">
        <v>255</v>
      </c>
    </row>
    <row r="170" spans="1:1">
      <c r="A170" s="17" t="s">
        <v>254</v>
      </c>
    </row>
    <row r="171" spans="1:1">
      <c r="A171" s="17" t="s">
        <v>249</v>
      </c>
    </row>
    <row r="172" spans="1:1">
      <c r="A172" s="17" t="s">
        <v>256</v>
      </c>
    </row>
    <row r="173" spans="1:1">
      <c r="A173" s="17" t="s">
        <v>257</v>
      </c>
    </row>
    <row r="174" spans="1:1">
      <c r="A174" s="17" t="s">
        <v>258</v>
      </c>
    </row>
    <row r="175" spans="1:1">
      <c r="A175" s="17" t="s">
        <v>259</v>
      </c>
    </row>
    <row r="176" spans="1:1">
      <c r="A176" s="17" t="s">
        <v>249</v>
      </c>
    </row>
    <row r="177" spans="1:1">
      <c r="A177" s="17" t="s">
        <v>260</v>
      </c>
    </row>
    <row r="178" spans="1:1">
      <c r="A178" s="17" t="s">
        <v>249</v>
      </c>
    </row>
    <row r="179" spans="1:1">
      <c r="A179" s="18" t="str">
        <f>DEC2HEX('Misc. Data'!F4,2)&amp;"000534 &lt;!-- Reaction Rate --&gt;"</f>
        <v>4B000534 &lt;!-- Reaction Rate --&gt;</v>
      </c>
    </row>
    <row r="180" spans="1:1">
      <c r="A180" s="17" t="s">
        <v>327</v>
      </c>
    </row>
    <row r="181" spans="1:1">
      <c r="A181" s="17" t="s">
        <v>261</v>
      </c>
    </row>
    <row r="182" spans="1:1">
      <c r="A182" s="17" t="s">
        <v>160</v>
      </c>
    </row>
    <row r="183" spans="1:1">
      <c r="A183" s="17" t="s">
        <v>262</v>
      </c>
    </row>
    <row r="184" spans="1:1">
      <c r="A184" s="17" t="s">
        <v>160</v>
      </c>
    </row>
    <row r="185" spans="1:1">
      <c r="A185" s="17" t="s">
        <v>263</v>
      </c>
    </row>
    <row r="186" spans="1:1">
      <c r="A186" s="17" t="s">
        <v>114</v>
      </c>
    </row>
    <row r="187" spans="1:1">
      <c r="A187" s="17" t="s">
        <v>264</v>
      </c>
    </row>
    <row r="188" spans="1:1">
      <c r="A188" s="17" t="s">
        <v>160</v>
      </c>
    </row>
    <row r="189" spans="1:1">
      <c r="A189" s="17" t="s">
        <v>265</v>
      </c>
    </row>
    <row r="190" spans="1:1">
      <c r="A190" s="17" t="s">
        <v>95</v>
      </c>
    </row>
    <row r="191" spans="1:1">
      <c r="A191" s="17" t="s">
        <v>115</v>
      </c>
    </row>
    <row r="192" spans="1:1">
      <c r="A192" s="17" t="s">
        <v>116</v>
      </c>
    </row>
    <row r="193" spans="1:1">
      <c r="A193" s="17" t="s">
        <v>212</v>
      </c>
    </row>
    <row r="194" spans="1:1">
      <c r="A194" s="17" t="s">
        <v>117</v>
      </c>
    </row>
    <row r="195" spans="1:1">
      <c r="A195" s="17" t="s">
        <v>118</v>
      </c>
    </row>
    <row r="196" spans="1:1">
      <c r="A196" s="17" t="s">
        <v>119</v>
      </c>
    </row>
    <row r="197" spans="1:1">
      <c r="A197" s="17" t="s">
        <v>120</v>
      </c>
    </row>
    <row r="198" spans="1:1">
      <c r="A198" s="17" t="s">
        <v>266</v>
      </c>
    </row>
    <row r="199" spans="1:1">
      <c r="A199" s="17" t="s">
        <v>79</v>
      </c>
    </row>
    <row r="200" spans="1:1">
      <c r="A200" s="17" t="s">
        <v>267</v>
      </c>
    </row>
    <row r="201" spans="1:1">
      <c r="A201" s="17" t="s">
        <v>268</v>
      </c>
    </row>
    <row r="202" spans="1:1">
      <c r="A202" s="17" t="s">
        <v>269</v>
      </c>
    </row>
    <row r="203" spans="1:1">
      <c r="A203" s="17" t="s">
        <v>160</v>
      </c>
    </row>
    <row r="204" spans="1:1">
      <c r="A204" s="17" t="s">
        <v>270</v>
      </c>
    </row>
    <row r="205" spans="1:1">
      <c r="A205" s="17" t="s">
        <v>95</v>
      </c>
    </row>
    <row r="206" spans="1:1">
      <c r="A206" s="17" t="s">
        <v>121</v>
      </c>
    </row>
    <row r="207" spans="1:1">
      <c r="A207" s="17" t="s">
        <v>212</v>
      </c>
    </row>
    <row r="208" spans="1:1">
      <c r="A208" s="17" t="s">
        <v>160</v>
      </c>
    </row>
    <row r="209" spans="1:1">
      <c r="A209" s="17" t="s">
        <v>76</v>
      </c>
    </row>
    <row r="210" spans="1:1">
      <c r="A210" s="17" t="s">
        <v>88</v>
      </c>
    </row>
    <row r="211" spans="1:1">
      <c r="A211" s="17" t="s">
        <v>122</v>
      </c>
    </row>
    <row r="212" spans="1:1">
      <c r="A212" s="17" t="s">
        <v>120</v>
      </c>
    </row>
    <row r="213" spans="1:1">
      <c r="A213" s="17" t="s">
        <v>79</v>
      </c>
    </row>
    <row r="214" spans="1:1">
      <c r="A214" s="17" t="s">
        <v>271</v>
      </c>
    </row>
    <row r="215" spans="1:1">
      <c r="A215" s="17" t="s">
        <v>243</v>
      </c>
    </row>
    <row r="216" spans="1:1">
      <c r="A216" s="17" t="s">
        <v>272</v>
      </c>
    </row>
    <row r="217" spans="1:1">
      <c r="A217" s="17" t="s">
        <v>273</v>
      </c>
    </row>
    <row r="218" spans="1:1">
      <c r="A218" s="17" t="s">
        <v>274</v>
      </c>
    </row>
    <row r="219" spans="1:1">
      <c r="A219" s="17" t="s">
        <v>275</v>
      </c>
    </row>
    <row r="220" spans="1:1">
      <c r="A220" s="17" t="s">
        <v>276</v>
      </c>
    </row>
    <row r="221" spans="1:1">
      <c r="A221" s="17" t="s">
        <v>112</v>
      </c>
    </row>
    <row r="222" spans="1:1">
      <c r="A222" s="17" t="s">
        <v>277</v>
      </c>
    </row>
    <row r="223" spans="1:1">
      <c r="A223" s="17" t="s">
        <v>278</v>
      </c>
    </row>
    <row r="224" spans="1:1">
      <c r="A224" s="17" t="s">
        <v>247</v>
      </c>
    </row>
    <row r="225" spans="1:1">
      <c r="A225" s="17" t="s">
        <v>160</v>
      </c>
    </row>
    <row r="226" spans="1:1">
      <c r="A226" s="17" t="s">
        <v>279</v>
      </c>
    </row>
    <row r="227" spans="1:1">
      <c r="A227" s="17" t="s">
        <v>160</v>
      </c>
    </row>
    <row r="228" spans="1:1">
      <c r="A228" s="17" t="s">
        <v>280</v>
      </c>
    </row>
    <row r="229" spans="1:1">
      <c r="A229" s="17" t="s">
        <v>160</v>
      </c>
    </row>
    <row r="230" spans="1:1">
      <c r="A230" s="17" t="s">
        <v>281</v>
      </c>
    </row>
    <row r="231" spans="1:1">
      <c r="A231" s="17" t="s">
        <v>114</v>
      </c>
    </row>
    <row r="232" spans="1:1">
      <c r="A232" s="17" t="s">
        <v>282</v>
      </c>
    </row>
    <row r="233" spans="1:1">
      <c r="A233" s="17" t="s">
        <v>160</v>
      </c>
    </row>
    <row r="234" spans="1:1">
      <c r="A234" s="17" t="s">
        <v>283</v>
      </c>
    </row>
    <row r="235" spans="1:1">
      <c r="A235" s="17" t="s">
        <v>95</v>
      </c>
    </row>
    <row r="236" spans="1:1">
      <c r="A236" s="17" t="s">
        <v>121</v>
      </c>
    </row>
    <row r="237" spans="1:1">
      <c r="A237" s="17" t="s">
        <v>212</v>
      </c>
    </row>
    <row r="238" spans="1:1">
      <c r="A238" s="17" t="s">
        <v>160</v>
      </c>
    </row>
    <row r="239" spans="1:1">
      <c r="A239" s="17" t="s">
        <v>284</v>
      </c>
    </row>
    <row r="240" spans="1:1">
      <c r="A240" s="17" t="s">
        <v>160</v>
      </c>
    </row>
    <row r="241" spans="1:1">
      <c r="A241" s="17" t="s">
        <v>285</v>
      </c>
    </row>
    <row r="242" spans="1:1">
      <c r="A242" s="17" t="s">
        <v>286</v>
      </c>
    </row>
    <row r="243" spans="1:1">
      <c r="A243" s="17" t="s">
        <v>270</v>
      </c>
    </row>
    <row r="244" spans="1:1">
      <c r="A244" s="17" t="s">
        <v>287</v>
      </c>
    </row>
    <row r="245" spans="1:1">
      <c r="A245" s="17" t="s">
        <v>212</v>
      </c>
    </row>
    <row r="246" spans="1:1">
      <c r="A246" s="17" t="s">
        <v>160</v>
      </c>
    </row>
    <row r="247" spans="1:1">
      <c r="A247" s="17" t="s">
        <v>118</v>
      </c>
    </row>
    <row r="248" spans="1:1">
      <c r="A248" s="17" t="s">
        <v>288</v>
      </c>
    </row>
    <row r="249" spans="1:1">
      <c r="A249" s="17" t="s">
        <v>160</v>
      </c>
    </row>
    <row r="250" spans="1:1">
      <c r="A250" s="17" t="s">
        <v>289</v>
      </c>
    </row>
    <row r="251" spans="1:1">
      <c r="A251" s="17" t="s">
        <v>270</v>
      </c>
    </row>
    <row r="252" spans="1:1">
      <c r="A252" s="17" t="s">
        <v>287</v>
      </c>
    </row>
    <row r="253" spans="1:1">
      <c r="A253" s="17" t="s">
        <v>212</v>
      </c>
    </row>
    <row r="254" spans="1:1">
      <c r="A254" s="17" t="s">
        <v>160</v>
      </c>
    </row>
    <row r="255" spans="1:1">
      <c r="A255" s="17" t="s">
        <v>290</v>
      </c>
    </row>
    <row r="256" spans="1:1">
      <c r="A256" s="17" t="s">
        <v>160</v>
      </c>
    </row>
    <row r="257" spans="1:1">
      <c r="A257" s="17" t="s">
        <v>291</v>
      </c>
    </row>
    <row r="258" spans="1:1">
      <c r="A258" s="17" t="s">
        <v>270</v>
      </c>
    </row>
    <row r="259" spans="1:1">
      <c r="A259" s="17" t="s">
        <v>287</v>
      </c>
    </row>
    <row r="260" spans="1:1">
      <c r="A260" s="17" t="s">
        <v>212</v>
      </c>
    </row>
    <row r="261" spans="1:1">
      <c r="A261" s="17" t="s">
        <v>160</v>
      </c>
    </row>
    <row r="262" spans="1:1">
      <c r="A262" s="17" t="s">
        <v>118</v>
      </c>
    </row>
    <row r="263" spans="1:1">
      <c r="A263" s="17" t="s">
        <v>292</v>
      </c>
    </row>
    <row r="264" spans="1:1">
      <c r="A264" s="17" t="s">
        <v>160</v>
      </c>
    </row>
    <row r="265" spans="1:1">
      <c r="A265" s="17" t="s">
        <v>293</v>
      </c>
    </row>
    <row r="266" spans="1:1">
      <c r="A266" s="17" t="s">
        <v>294</v>
      </c>
    </row>
    <row r="267" spans="1:1">
      <c r="A267" s="17" t="s">
        <v>270</v>
      </c>
    </row>
    <row r="268" spans="1:1">
      <c r="A268" s="17" t="s">
        <v>287</v>
      </c>
    </row>
    <row r="269" spans="1:1">
      <c r="A269" s="17" t="s">
        <v>212</v>
      </c>
    </row>
    <row r="270" spans="1:1">
      <c r="A270" s="17" t="s">
        <v>160</v>
      </c>
    </row>
    <row r="271" spans="1:1">
      <c r="A271" s="17" t="s">
        <v>76</v>
      </c>
    </row>
    <row r="272" spans="1:1">
      <c r="A272" s="17" t="s">
        <v>123</v>
      </c>
    </row>
    <row r="273" spans="1:1">
      <c r="A273" s="17" t="s">
        <v>124</v>
      </c>
    </row>
    <row r="274" spans="1:1">
      <c r="A274" s="17" t="s">
        <v>295</v>
      </c>
    </row>
    <row r="275" spans="1:1">
      <c r="A275" s="17" t="s">
        <v>87</v>
      </c>
    </row>
    <row r="276" spans="1:1">
      <c r="A276" s="17" t="s">
        <v>125</v>
      </c>
    </row>
    <row r="277" spans="1:1">
      <c r="A277" s="17" t="s">
        <v>296</v>
      </c>
    </row>
    <row r="278" spans="1:1">
      <c r="A278" s="17" t="s">
        <v>212</v>
      </c>
    </row>
    <row r="279" spans="1:1">
      <c r="A279" s="17" t="s">
        <v>126</v>
      </c>
    </row>
    <row r="280" spans="1:1">
      <c r="A280" s="17" t="s">
        <v>76</v>
      </c>
    </row>
    <row r="281" spans="1:1">
      <c r="A281" s="17" t="s">
        <v>127</v>
      </c>
    </row>
    <row r="282" spans="1:1">
      <c r="A282" s="17" t="s">
        <v>297</v>
      </c>
    </row>
    <row r="283" spans="1:1">
      <c r="A283" s="17" t="s">
        <v>76</v>
      </c>
    </row>
    <row r="284" spans="1:1">
      <c r="A284" s="17" t="s">
        <v>128</v>
      </c>
    </row>
    <row r="285" spans="1:1">
      <c r="A285" s="17" t="s">
        <v>298</v>
      </c>
    </row>
    <row r="286" spans="1:1">
      <c r="A286" s="17" t="s">
        <v>76</v>
      </c>
    </row>
    <row r="287" spans="1:1">
      <c r="A287" s="17" t="s">
        <v>129</v>
      </c>
    </row>
    <row r="288" spans="1:1">
      <c r="A288" s="17" t="s">
        <v>130</v>
      </c>
    </row>
    <row r="289" spans="1:1">
      <c r="A289" s="17" t="s">
        <v>131</v>
      </c>
    </row>
    <row r="290" spans="1:1">
      <c r="A290" s="17" t="s">
        <v>299</v>
      </c>
    </row>
    <row r="291" spans="1:1">
      <c r="A291" s="17" t="s">
        <v>160</v>
      </c>
    </row>
    <row r="292" spans="1:1">
      <c r="A292" s="17" t="s">
        <v>300</v>
      </c>
    </row>
    <row r="293" spans="1:1">
      <c r="A293" s="17" t="s">
        <v>118</v>
      </c>
    </row>
    <row r="294" spans="1:1">
      <c r="A294" s="17" t="s">
        <v>119</v>
      </c>
    </row>
    <row r="295" spans="1:1">
      <c r="A295" s="17" t="s">
        <v>301</v>
      </c>
    </row>
    <row r="296" spans="1:1">
      <c r="A296" s="17" t="s">
        <v>302</v>
      </c>
    </row>
    <row r="297" spans="1:1">
      <c r="A297" s="17" t="s">
        <v>132</v>
      </c>
    </row>
    <row r="298" spans="1:1">
      <c r="A298" s="17" t="s">
        <v>133</v>
      </c>
    </row>
    <row r="299" spans="1:1">
      <c r="A299" s="17" t="s">
        <v>134</v>
      </c>
    </row>
    <row r="300" spans="1:1">
      <c r="A300" s="17" t="s">
        <v>135</v>
      </c>
    </row>
    <row r="301" spans="1:1">
      <c r="A301" s="17" t="s">
        <v>136</v>
      </c>
    </row>
    <row r="302" spans="1:1">
      <c r="A302" s="17" t="s">
        <v>303</v>
      </c>
    </row>
    <row r="303" spans="1:1">
      <c r="A303" s="18" t="str">
        <f>DEC2HEX('Misc. Data'!F5,2)&amp;"000434"</f>
        <v>80000434</v>
      </c>
    </row>
    <row r="304" spans="1:1">
      <c r="A304" s="17" t="s">
        <v>137</v>
      </c>
    </row>
    <row r="305" spans="1:1">
      <c r="A305" s="17" t="s">
        <v>138</v>
      </c>
    </row>
    <row r="306" spans="1:1">
      <c r="A306" s="17" t="s">
        <v>304</v>
      </c>
    </row>
    <row r="307" spans="1:1">
      <c r="A307" s="17" t="s">
        <v>139</v>
      </c>
    </row>
    <row r="308" spans="1:1">
      <c r="A308" s="17" t="s">
        <v>112</v>
      </c>
    </row>
    <row r="309" spans="1:1">
      <c r="A309" s="17" t="s">
        <v>140</v>
      </c>
    </row>
    <row r="310" spans="1:1">
      <c r="A310" s="18" t="str">
        <f>DEC2HEX('Misc. Data'!F6,2)&amp;"004290"</f>
        <v>01004290</v>
      </c>
    </row>
    <row r="311" spans="1:1">
      <c r="A311" s="17" t="s">
        <v>160</v>
      </c>
    </row>
    <row r="312" spans="1:1">
      <c r="A312" s="17" t="s">
        <v>305</v>
      </c>
    </row>
    <row r="313" spans="1:1">
      <c r="A313" s="17" t="s">
        <v>141</v>
      </c>
    </row>
    <row r="314" spans="1:1">
      <c r="A314" s="17" t="s">
        <v>306</v>
      </c>
    </row>
    <row r="315" spans="1:1">
      <c r="A315" s="17" t="s">
        <v>160</v>
      </c>
    </row>
    <row r="316" spans="1:1">
      <c r="A316" s="17" t="s">
        <v>142</v>
      </c>
    </row>
    <row r="317" spans="1:1">
      <c r="A317" s="17" t="s">
        <v>143</v>
      </c>
    </row>
    <row r="318" spans="1:1">
      <c r="A318" s="17" t="s">
        <v>144</v>
      </c>
    </row>
    <row r="319" spans="1:1">
      <c r="A319" s="17" t="s">
        <v>145</v>
      </c>
    </row>
    <row r="320" spans="1:1">
      <c r="A320" s="17" t="s">
        <v>307</v>
      </c>
    </row>
    <row r="321" spans="1:1">
      <c r="A321" s="17" t="s">
        <v>146</v>
      </c>
    </row>
    <row r="322" spans="1:1">
      <c r="A322" s="17" t="s">
        <v>147</v>
      </c>
    </row>
    <row r="323" spans="1:1">
      <c r="A323" s="17" t="s">
        <v>308</v>
      </c>
    </row>
    <row r="324" spans="1:1">
      <c r="A324" s="17" t="s">
        <v>148</v>
      </c>
    </row>
    <row r="325" spans="1:1">
      <c r="A325" s="17" t="s">
        <v>149</v>
      </c>
    </row>
    <row r="326" spans="1:1">
      <c r="A326" s="17" t="s">
        <v>309</v>
      </c>
    </row>
    <row r="327" spans="1:1">
      <c r="A327" s="17" t="s">
        <v>146</v>
      </c>
    </row>
    <row r="328" spans="1:1">
      <c r="A328" s="17" t="s">
        <v>150</v>
      </c>
    </row>
    <row r="329" spans="1:1">
      <c r="A329" s="17" t="s">
        <v>212</v>
      </c>
    </row>
    <row r="330" spans="1:1">
      <c r="A330" s="17" t="s">
        <v>160</v>
      </c>
    </row>
    <row r="331" spans="1:1">
      <c r="A331" s="17" t="s">
        <v>130</v>
      </c>
    </row>
    <row r="332" spans="1:1">
      <c r="A332" s="17" t="s">
        <v>151</v>
      </c>
    </row>
    <row r="333" spans="1:1">
      <c r="A333" s="17" t="s">
        <v>310</v>
      </c>
    </row>
    <row r="334" spans="1:1">
      <c r="A334" s="17" t="s">
        <v>311</v>
      </c>
    </row>
    <row r="335" spans="1:1">
      <c r="A335" s="17" t="s">
        <v>312</v>
      </c>
    </row>
    <row r="336" spans="1:1">
      <c r="A336" s="17" t="s">
        <v>313</v>
      </c>
    </row>
    <row r="337" spans="1:1">
      <c r="A337" s="17" t="s">
        <v>314</v>
      </c>
    </row>
    <row r="338" spans="1:1">
      <c r="A338" s="17" t="s">
        <v>315</v>
      </c>
    </row>
    <row r="339" spans="1:1">
      <c r="A339" s="18" t="str">
        <f>DEC2HEX('Misc. Data'!F8,2)&amp;"000434"</f>
        <v>80000434</v>
      </c>
    </row>
    <row r="340" spans="1:1">
      <c r="A340" s="17" t="s">
        <v>316</v>
      </c>
    </row>
    <row r="341" spans="1:1">
      <c r="A341" s="17" t="s">
        <v>317</v>
      </c>
    </row>
    <row r="342" spans="1:1">
      <c r="A342" s="17" t="s">
        <v>152</v>
      </c>
    </row>
    <row r="343" spans="1:1">
      <c r="A343" s="17" t="s">
        <v>318</v>
      </c>
    </row>
    <row r="344" spans="1:1">
      <c r="A344" s="17" t="s">
        <v>212</v>
      </c>
    </row>
    <row r="345" spans="1:1">
      <c r="A345" s="17" t="s">
        <v>160</v>
      </c>
    </row>
    <row r="346" spans="1:1">
      <c r="A346" s="17" t="s">
        <v>130</v>
      </c>
    </row>
    <row r="347" spans="1:1">
      <c r="A347" s="17" t="s">
        <v>153</v>
      </c>
    </row>
    <row r="348" spans="1:1">
      <c r="A348" s="17" t="s">
        <v>159</v>
      </c>
    </row>
    <row r="349" spans="1:1">
      <c r="A349" s="17" t="s">
        <v>319</v>
      </c>
    </row>
    <row r="350" spans="1:1">
      <c r="A350" s="18" t="str">
        <f>DEC2HEX('Misc. Data'!F7,2)&amp;"000434"</f>
        <v>80000434</v>
      </c>
    </row>
    <row r="351" spans="1:1">
      <c r="A351" s="17" t="s">
        <v>320</v>
      </c>
    </row>
    <row r="352" spans="1:1">
      <c r="A352" s="17" t="s">
        <v>304</v>
      </c>
    </row>
    <row r="353" spans="1:1">
      <c r="A353" s="17" t="s">
        <v>321</v>
      </c>
    </row>
    <row r="354" spans="1:1">
      <c r="A354" s="17" t="s">
        <v>322</v>
      </c>
    </row>
    <row r="355" spans="1:1">
      <c r="A355" s="17" t="s">
        <v>212</v>
      </c>
    </row>
    <row r="356" spans="1:1">
      <c r="A356" s="17" t="s">
        <v>160</v>
      </c>
    </row>
    <row r="357" spans="1:1">
      <c r="A357" s="17" t="s">
        <v>120</v>
      </c>
    </row>
    <row r="358" spans="1:1">
      <c r="A358" s="17" t="s">
        <v>79</v>
      </c>
    </row>
    <row r="359" spans="1:1">
      <c r="A359" s="17" t="s">
        <v>80</v>
      </c>
    </row>
    <row r="360" spans="1:1">
      <c r="A360" s="17" t="s">
        <v>81</v>
      </c>
    </row>
    <row r="361" spans="1:1">
      <c r="A361" s="17" t="s">
        <v>82</v>
      </c>
    </row>
    <row r="362" spans="1:1">
      <c r="A362" s="17" t="s">
        <v>154</v>
      </c>
    </row>
    <row r="363" spans="1:1">
      <c r="A363" s="17" t="s">
        <v>160</v>
      </c>
    </row>
    <row r="364" spans="1:1">
      <c r="A364" s="17" t="s">
        <v>155</v>
      </c>
    </row>
    <row r="365" spans="1:1">
      <c r="A365" s="17" t="s">
        <v>160</v>
      </c>
    </row>
    <row r="366" spans="1:1">
      <c r="A366" s="17" t="s">
        <v>156</v>
      </c>
    </row>
    <row r="367" spans="1:1">
      <c r="A367" s="17" t="s">
        <v>160</v>
      </c>
    </row>
    <row r="368" spans="1:1">
      <c r="A368" s="17" t="s">
        <v>95</v>
      </c>
    </row>
    <row r="369" spans="1:1">
      <c r="A369" s="17" t="s">
        <v>96</v>
      </c>
    </row>
    <row r="370" spans="1:1">
      <c r="A370" s="17" t="s">
        <v>212</v>
      </c>
    </row>
    <row r="371" spans="1:1">
      <c r="A371" s="17" t="s">
        <v>121</v>
      </c>
    </row>
    <row r="372" spans="1:1">
      <c r="A372" s="17" t="s">
        <v>76</v>
      </c>
    </row>
    <row r="373" spans="1:1">
      <c r="A373" s="17" t="s">
        <v>157</v>
      </c>
    </row>
    <row r="375" spans="1:1">
      <c r="A375" s="17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Misc. Data</vt:lpstr>
      <vt:lpstr>Reaction Data</vt:lpstr>
      <vt:lpstr>XML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Irrelevant</dc:creator>
  <cp:lastModifiedBy>Behem0th</cp:lastModifiedBy>
  <dcterms:created xsi:type="dcterms:W3CDTF">2017-05-03T04:52:52Z</dcterms:created>
  <dcterms:modified xsi:type="dcterms:W3CDTF">2019-01-12T22:25:32Z</dcterms:modified>
</cp:coreProperties>
</file>