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75" windowWidth="19920" windowHeight="9030" firstSheet="4" activeTab="4"/>
  </bookViews>
  <sheets>
    <sheet name="Code" sheetId="6" state="hidden" r:id="rId1"/>
    <sheet name="Compile Sheet" sheetId="7" state="hidden" r:id="rId2"/>
    <sheet name="Opcodes" sheetId="15" state="hidden" r:id="rId3"/>
    <sheet name=".xml" sheetId="8" state="hidden" r:id="rId4"/>
    <sheet name="Skillset Behaviors" sheetId="17" r:id="rId5"/>
    <sheet name="Item Names" sheetId="19" state="hidden" r:id="rId6"/>
    <sheet name="LoadFFTText" sheetId="20" state="hidden" r:id="rId7"/>
  </sheets>
  <functionGroups/>
  <calcPr calcId="125725" calcMode="manual"/>
</workbook>
</file>

<file path=xl/calcChain.xml><?xml version="1.0" encoding="utf-8"?>
<calcChain xmlns="http://schemas.openxmlformats.org/spreadsheetml/2006/main">
  <c r="B7" i="8"/>
  <c r="B8"/>
  <c r="B9"/>
  <c r="B10"/>
  <c r="B11"/>
  <c r="B12"/>
  <c r="B13"/>
  <c r="B14"/>
  <c r="B15"/>
  <c r="B16"/>
  <c r="B17"/>
  <c r="B18"/>
  <c r="B19"/>
  <c r="B20"/>
  <c r="B21"/>
  <c r="B22"/>
  <c r="B23"/>
  <c r="B24"/>
  <c r="AS5" i="7"/>
  <c r="AX5" s="1"/>
  <c r="AS6"/>
  <c r="AS7"/>
  <c r="AS10"/>
  <c r="AS12"/>
  <c r="AO12" s="1"/>
  <c r="AS14"/>
  <c r="AO14" s="1"/>
  <c r="AS15"/>
  <c r="AO15" s="1"/>
  <c r="AS17"/>
  <c r="AO17" s="1"/>
  <c r="AS19"/>
  <c r="AY19" s="1"/>
  <c r="AX19" s="1"/>
  <c r="BD19" s="1"/>
  <c r="AY14" l="1"/>
  <c r="AX14" s="1"/>
  <c r="BD14" s="1"/>
  <c r="AY12"/>
  <c r="AX12" s="1"/>
  <c r="BD12" s="1"/>
  <c r="AY17"/>
  <c r="AX17" s="1"/>
  <c r="BD17" s="1"/>
  <c r="AY15"/>
  <c r="AX15" s="1"/>
  <c r="BD15" s="1"/>
  <c r="AU17"/>
  <c r="AZ17" s="1"/>
  <c r="CB17" s="1"/>
  <c r="AU15"/>
  <c r="AV17"/>
  <c r="BA17" s="1"/>
  <c r="AV15"/>
  <c r="BA15" s="1"/>
  <c r="AZ15"/>
  <c r="CB15" s="1"/>
  <c r="AY10"/>
  <c r="AX10" s="1"/>
  <c r="BD10" s="1"/>
  <c r="AY7"/>
  <c r="AX7" s="1"/>
  <c r="BD7" s="1"/>
  <c r="AP8"/>
  <c r="AY6"/>
  <c r="AX6" s="1"/>
  <c r="BD6" s="1"/>
  <c r="AP7"/>
  <c r="AY5"/>
  <c r="BD5" s="1"/>
  <c r="AO19"/>
  <c r="AO10"/>
  <c r="AU10" s="1"/>
  <c r="AO7"/>
  <c r="AU7" s="1"/>
  <c r="AO6"/>
  <c r="AO5"/>
  <c r="AU5" l="1"/>
  <c r="AU12"/>
  <c r="AU14"/>
  <c r="AU6"/>
  <c r="AV6" s="1"/>
  <c r="BA6" s="1"/>
  <c r="AV5"/>
  <c r="BA5" s="1"/>
  <c r="AZ5"/>
  <c r="CB5" s="1"/>
  <c r="AV7"/>
  <c r="AZ7"/>
  <c r="CB7" s="1"/>
  <c r="AZ6"/>
  <c r="CB6" s="1"/>
  <c r="AV10"/>
  <c r="BA10" s="1"/>
  <c r="AZ10"/>
  <c r="CB10" s="1"/>
  <c r="AU19"/>
  <c r="AW15"/>
  <c r="BC15" s="1"/>
  <c r="AW17"/>
  <c r="BC17" s="1"/>
  <c r="AQ7"/>
  <c r="AZ14" l="1"/>
  <c r="CB14" s="1"/>
  <c r="AV14"/>
  <c r="AZ12"/>
  <c r="CB12" s="1"/>
  <c r="AV12"/>
  <c r="AW7"/>
  <c r="BC7" s="1"/>
  <c r="AW6"/>
  <c r="BC6" s="1"/>
  <c r="AW5"/>
  <c r="BC5" s="1"/>
  <c r="BB17"/>
  <c r="BB15"/>
  <c r="BA7"/>
  <c r="AV19"/>
  <c r="BA19" s="1"/>
  <c r="AZ19"/>
  <c r="CB19" s="1"/>
  <c r="AW10"/>
  <c r="BC10" s="1"/>
  <c r="AW12" l="1"/>
  <c r="BA12"/>
  <c r="AW14"/>
  <c r="BA14"/>
  <c r="BB7"/>
  <c r="BH7" s="1"/>
  <c r="BH15"/>
  <c r="BB10"/>
  <c r="BB5"/>
  <c r="BB6"/>
  <c r="AW19"/>
  <c r="BC19" s="1"/>
  <c r="BH17"/>
  <c r="BC14" l="1"/>
  <c r="BB14"/>
  <c r="BC12"/>
  <c r="BB12"/>
  <c r="BH12" s="1"/>
  <c r="BE7"/>
  <c r="BM7" s="1"/>
  <c r="BG7"/>
  <c r="BO7" s="1"/>
  <c r="BB19"/>
  <c r="BI17"/>
  <c r="BZ17" s="1"/>
  <c r="BP17"/>
  <c r="BE17"/>
  <c r="BM17" s="1"/>
  <c r="BG17"/>
  <c r="BO17" s="1"/>
  <c r="BH10"/>
  <c r="BF10" s="1"/>
  <c r="BN10" s="1"/>
  <c r="BI15"/>
  <c r="BZ15" s="1"/>
  <c r="BP15"/>
  <c r="BE15"/>
  <c r="BM15" s="1"/>
  <c r="BG15"/>
  <c r="BO15" s="1"/>
  <c r="BH6"/>
  <c r="BH5"/>
  <c r="BF7"/>
  <c r="BN7" s="1"/>
  <c r="BH19"/>
  <c r="BG19" s="1"/>
  <c r="BO19" s="1"/>
  <c r="BF17"/>
  <c r="BN17" s="1"/>
  <c r="BF15"/>
  <c r="BN15" s="1"/>
  <c r="BI7"/>
  <c r="BZ7" s="1"/>
  <c r="BP7"/>
  <c r="BI12"/>
  <c r="BZ12" s="1"/>
  <c r="BP12"/>
  <c r="BE12"/>
  <c r="BM12" s="1"/>
  <c r="BG12"/>
  <c r="BO12" s="1"/>
  <c r="BF12"/>
  <c r="BN12" s="1"/>
  <c r="BH14" l="1"/>
  <c r="BR12"/>
  <c r="BX12" s="1"/>
  <c r="BQ12"/>
  <c r="BI5"/>
  <c r="BZ5" s="1"/>
  <c r="BP5"/>
  <c r="BE5"/>
  <c r="BM5" s="1"/>
  <c r="BG5"/>
  <c r="BO5" s="1"/>
  <c r="BI6"/>
  <c r="BZ6" s="1"/>
  <c r="BP6"/>
  <c r="BE6"/>
  <c r="BM6" s="1"/>
  <c r="BG6"/>
  <c r="BO6" s="1"/>
  <c r="BR7"/>
  <c r="BV7"/>
  <c r="BX7"/>
  <c r="BQ7"/>
  <c r="BI19"/>
  <c r="BZ19" s="1"/>
  <c r="BP19"/>
  <c r="BE19"/>
  <c r="BM19" s="1"/>
  <c r="BR15"/>
  <c r="BV15"/>
  <c r="BX15"/>
  <c r="BQ15"/>
  <c r="BI10"/>
  <c r="BZ10" s="1"/>
  <c r="BP10"/>
  <c r="BE10"/>
  <c r="BM10" s="1"/>
  <c r="BG10"/>
  <c r="BO10" s="1"/>
  <c r="BR17"/>
  <c r="BV17"/>
  <c r="BX17"/>
  <c r="BQ17"/>
  <c r="BF19"/>
  <c r="BN19" s="1"/>
  <c r="BF5"/>
  <c r="BN5" s="1"/>
  <c r="BF6"/>
  <c r="BN6" s="1"/>
  <c r="BP14" l="1"/>
  <c r="BG14"/>
  <c r="BO14" s="1"/>
  <c r="BI14"/>
  <c r="BZ14" s="1"/>
  <c r="BE14"/>
  <c r="BM14" s="1"/>
  <c r="BF14"/>
  <c r="BN14" s="1"/>
  <c r="BS15"/>
  <c r="CA15" s="1"/>
  <c r="BU15"/>
  <c r="BW15"/>
  <c r="BY15"/>
  <c r="BU7"/>
  <c r="BY7"/>
  <c r="BS7"/>
  <c r="CA7" s="1"/>
  <c r="BW7"/>
  <c r="BS12"/>
  <c r="CA12" s="1"/>
  <c r="BU12"/>
  <c r="BW12" s="1"/>
  <c r="BY12"/>
  <c r="BS17"/>
  <c r="CA17" s="1"/>
  <c r="BU17"/>
  <c r="BW17"/>
  <c r="BY17"/>
  <c r="BR10"/>
  <c r="BV10"/>
  <c r="BX10"/>
  <c r="BQ10"/>
  <c r="BR19"/>
  <c r="BV19"/>
  <c r="BX19"/>
  <c r="BQ19"/>
  <c r="BR6"/>
  <c r="BV6"/>
  <c r="BX6"/>
  <c r="BQ6"/>
  <c r="BR5"/>
  <c r="BX5" s="1"/>
  <c r="BQ5"/>
  <c r="BV14" l="1"/>
  <c r="BQ14"/>
  <c r="BR14"/>
  <c r="BX14"/>
  <c r="CC17"/>
  <c r="CE17" s="1"/>
  <c r="CC7"/>
  <c r="CC15"/>
  <c r="CE15" s="1"/>
  <c r="CD7"/>
  <c r="CF7" s="1"/>
  <c r="BU5"/>
  <c r="BW5" s="1"/>
  <c r="BY5"/>
  <c r="BS5"/>
  <c r="CA5" s="1"/>
  <c r="BU6"/>
  <c r="BY6"/>
  <c r="BS6"/>
  <c r="CA6" s="1"/>
  <c r="CC6" s="1"/>
  <c r="BW6"/>
  <c r="BS19"/>
  <c r="CA19" s="1"/>
  <c r="BU19"/>
  <c r="BW19"/>
  <c r="BY19"/>
  <c r="BU10"/>
  <c r="BY10"/>
  <c r="BS10"/>
  <c r="CA10" s="1"/>
  <c r="CC10" s="1"/>
  <c r="BW10"/>
  <c r="BS14" l="1"/>
  <c r="CA14" s="1"/>
  <c r="BW14"/>
  <c r="BU14"/>
  <c r="BY14"/>
  <c r="CD15"/>
  <c r="CF15" s="1"/>
  <c r="CD17"/>
  <c r="CF17" s="1"/>
  <c r="CC19"/>
  <c r="CD19" s="1"/>
  <c r="CF19" s="1"/>
  <c r="CE7"/>
  <c r="CD10"/>
  <c r="CF10" s="1"/>
  <c r="CE10"/>
  <c r="CD6"/>
  <c r="CF6" s="1"/>
  <c r="CE6"/>
  <c r="CC14" l="1"/>
  <c r="CE19"/>
  <c r="CE14" l="1"/>
  <c r="CD14"/>
  <c r="CF14" s="1"/>
  <c r="B9" i="17" l="1"/>
  <c r="C9" l="1"/>
  <c r="A9" s="1"/>
  <c r="K226" l="1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B226"/>
  <c r="C226" s="1"/>
  <c r="B225"/>
  <c r="C225" s="1"/>
  <c r="B224"/>
  <c r="C224" s="1"/>
  <c r="B223"/>
  <c r="C223" s="1"/>
  <c r="B222"/>
  <c r="C222" s="1"/>
  <c r="B221"/>
  <c r="C221" s="1"/>
  <c r="B220"/>
  <c r="C220" s="1"/>
  <c r="B219"/>
  <c r="C219" s="1"/>
  <c r="B218"/>
  <c r="C218" s="1"/>
  <c r="B217"/>
  <c r="C217" s="1"/>
  <c r="B216"/>
  <c r="C216" s="1"/>
  <c r="B215"/>
  <c r="C215" s="1"/>
  <c r="B214"/>
  <c r="C214" s="1"/>
  <c r="B213"/>
  <c r="C213" s="1"/>
  <c r="B212"/>
  <c r="C212" s="1"/>
  <c r="B211"/>
  <c r="C211" s="1"/>
  <c r="B210"/>
  <c r="C210" s="1"/>
  <c r="B209"/>
  <c r="C209" s="1"/>
  <c r="B208"/>
  <c r="C208" s="1"/>
  <c r="B207"/>
  <c r="C207" s="1"/>
  <c r="B206"/>
  <c r="C206" s="1"/>
  <c r="B205"/>
  <c r="C205" s="1"/>
  <c r="B204"/>
  <c r="C204" s="1"/>
  <c r="B203"/>
  <c r="C203" s="1"/>
  <c r="B202"/>
  <c r="C202" s="1"/>
  <c r="B201"/>
  <c r="C201" s="1"/>
  <c r="B200"/>
  <c r="C200" s="1"/>
  <c r="B199"/>
  <c r="C199" s="1"/>
  <c r="B198"/>
  <c r="C198" s="1"/>
  <c r="B197"/>
  <c r="C197" s="1"/>
  <c r="B196"/>
  <c r="C196" s="1"/>
  <c r="B195"/>
  <c r="C195" s="1"/>
  <c r="B194"/>
  <c r="C194" s="1"/>
  <c r="B193"/>
  <c r="C193" s="1"/>
  <c r="B192"/>
  <c r="C192" s="1"/>
  <c r="B191"/>
  <c r="C191" s="1"/>
  <c r="B190"/>
  <c r="C190" s="1"/>
  <c r="B189"/>
  <c r="C189" s="1"/>
  <c r="B188"/>
  <c r="C188" s="1"/>
  <c r="B187"/>
  <c r="C187" s="1"/>
  <c r="B186"/>
  <c r="C186" s="1"/>
  <c r="B185"/>
  <c r="C185" s="1"/>
  <c r="B184"/>
  <c r="C184" s="1"/>
  <c r="B183"/>
  <c r="C183" s="1"/>
  <c r="B182"/>
  <c r="C182" s="1"/>
  <c r="B181"/>
  <c r="C181" s="1"/>
  <c r="B180"/>
  <c r="C180" s="1"/>
  <c r="B179"/>
  <c r="C179" s="1"/>
  <c r="B178"/>
  <c r="C178" s="1"/>
  <c r="B177"/>
  <c r="C177" s="1"/>
  <c r="B176"/>
  <c r="C176" s="1"/>
  <c r="B175"/>
  <c r="C175" s="1"/>
  <c r="B174"/>
  <c r="C174" s="1"/>
  <c r="B173"/>
  <c r="C173" s="1"/>
  <c r="B172"/>
  <c r="C172" s="1"/>
  <c r="B171"/>
  <c r="C171" s="1"/>
  <c r="B170"/>
  <c r="C170" s="1"/>
  <c r="B169"/>
  <c r="C169" s="1"/>
  <c r="B168"/>
  <c r="C168" s="1"/>
  <c r="B167"/>
  <c r="C167" s="1"/>
  <c r="B166"/>
  <c r="C166" s="1"/>
  <c r="B165"/>
  <c r="C165" s="1"/>
  <c r="B164"/>
  <c r="C164" s="1"/>
  <c r="B163"/>
  <c r="C163" s="1"/>
  <c r="B162"/>
  <c r="C162" s="1"/>
  <c r="B161"/>
  <c r="C161" s="1"/>
  <c r="B160"/>
  <c r="C160" s="1"/>
  <c r="B159"/>
  <c r="C159" s="1"/>
  <c r="B158"/>
  <c r="C158" s="1"/>
  <c r="B157"/>
  <c r="C157" s="1"/>
  <c r="B156"/>
  <c r="C156" s="1"/>
  <c r="B155"/>
  <c r="C155" s="1"/>
  <c r="B154"/>
  <c r="C154" s="1"/>
  <c r="B153"/>
  <c r="C153" s="1"/>
  <c r="B152"/>
  <c r="C152" s="1"/>
  <c r="B151"/>
  <c r="C151" s="1"/>
  <c r="B150"/>
  <c r="C150" s="1"/>
  <c r="B149"/>
  <c r="C149" s="1"/>
  <c r="B148"/>
  <c r="C148" s="1"/>
  <c r="B147"/>
  <c r="C147" s="1"/>
  <c r="B146"/>
  <c r="C146" s="1"/>
  <c r="B145"/>
  <c r="C145" s="1"/>
  <c r="B144"/>
  <c r="C144" s="1"/>
  <c r="B143"/>
  <c r="C143" s="1"/>
  <c r="B142"/>
  <c r="C142" s="1"/>
  <c r="B141"/>
  <c r="C141" s="1"/>
  <c r="B140"/>
  <c r="C140" s="1"/>
  <c r="B139"/>
  <c r="C139" s="1"/>
  <c r="B138"/>
  <c r="C138" s="1"/>
  <c r="B137"/>
  <c r="C137" s="1"/>
  <c r="B136"/>
  <c r="C136" s="1"/>
  <c r="B135"/>
  <c r="C135" s="1"/>
  <c r="B134"/>
  <c r="C134" s="1"/>
  <c r="B133"/>
  <c r="C133" s="1"/>
  <c r="B132"/>
  <c r="C132" s="1"/>
  <c r="B131"/>
  <c r="C131" s="1"/>
  <c r="B130"/>
  <c r="C130" s="1"/>
  <c r="B129"/>
  <c r="C129" s="1"/>
  <c r="B128"/>
  <c r="C128" s="1"/>
  <c r="B127"/>
  <c r="C127" s="1"/>
  <c r="B126"/>
  <c r="C126" s="1"/>
  <c r="B125"/>
  <c r="C125" s="1"/>
  <c r="B124"/>
  <c r="C124" s="1"/>
  <c r="B123"/>
  <c r="C123" s="1"/>
  <c r="B122"/>
  <c r="C122" s="1"/>
  <c r="B121"/>
  <c r="C121" s="1"/>
  <c r="B120"/>
  <c r="C120" s="1"/>
  <c r="B119"/>
  <c r="C119" s="1"/>
  <c r="B118"/>
  <c r="C118" s="1"/>
  <c r="B117"/>
  <c r="C117" s="1"/>
  <c r="B116"/>
  <c r="C116" s="1"/>
  <c r="B115"/>
  <c r="C115" s="1"/>
  <c r="B114"/>
  <c r="C114" s="1"/>
  <c r="B113"/>
  <c r="C113" s="1"/>
  <c r="B112"/>
  <c r="C112" s="1"/>
  <c r="B111"/>
  <c r="C111" s="1"/>
  <c r="B110"/>
  <c r="C110" s="1"/>
  <c r="B109"/>
  <c r="C109" s="1"/>
  <c r="B108"/>
  <c r="C108" s="1"/>
  <c r="B107"/>
  <c r="C107" s="1"/>
  <c r="B106"/>
  <c r="C106" s="1"/>
  <c r="B105"/>
  <c r="C105" s="1"/>
  <c r="B104"/>
  <c r="C104" s="1"/>
  <c r="B103"/>
  <c r="C103" s="1"/>
  <c r="B102"/>
  <c r="C102" s="1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B87"/>
  <c r="C87" s="1"/>
  <c r="B86"/>
  <c r="C86" s="1"/>
  <c r="B85"/>
  <c r="C85" s="1"/>
  <c r="B84"/>
  <c r="C84" s="1"/>
  <c r="B83"/>
  <c r="C83" s="1"/>
  <c r="B82"/>
  <c r="C82" s="1"/>
  <c r="B81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C69" s="1"/>
  <c r="B68"/>
  <c r="C68" s="1"/>
  <c r="B67"/>
  <c r="C67" s="1"/>
  <c r="B66"/>
  <c r="C66" s="1"/>
  <c r="B65"/>
  <c r="C65" s="1"/>
  <c r="B64"/>
  <c r="C64" s="1"/>
  <c r="B63"/>
  <c r="C63" s="1"/>
  <c r="B62"/>
  <c r="C62" s="1"/>
  <c r="B61"/>
  <c r="C61" s="1"/>
  <c r="B60"/>
  <c r="C60" s="1"/>
  <c r="B59"/>
  <c r="C59" s="1"/>
  <c r="B58"/>
  <c r="C58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8"/>
  <c r="C8" s="1"/>
  <c r="B7"/>
  <c r="C7" s="1"/>
  <c r="B6"/>
  <c r="C6" s="1"/>
  <c r="B5"/>
  <c r="C5" s="1"/>
  <c r="B4"/>
  <c r="C4" s="1"/>
  <c r="B3"/>
  <c r="C3" s="1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8" i="6"/>
  <c r="AS8" i="7" s="1"/>
  <c r="B3" i="20"/>
  <c r="B2"/>
  <c r="B1"/>
  <c r="AR9" i="7" l="1"/>
  <c r="AY8"/>
  <c r="AX8" s="1"/>
  <c r="BD8" s="1"/>
  <c r="C2" i="17"/>
  <c r="B18" i="6" s="1"/>
  <c r="AS18" i="7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3"/>
  <c r="A5"/>
  <c r="A7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Y18" i="7" l="1"/>
  <c r="AX18" s="1"/>
  <c r="BD18" s="1"/>
  <c r="AP19"/>
  <c r="AO18"/>
  <c r="AU18" s="1"/>
  <c r="AZ18" l="1"/>
  <c r="CB18" s="1"/>
  <c r="AV18"/>
  <c r="BA18"/>
  <c r="AP18"/>
  <c r="AQ18" s="1"/>
  <c r="AQ19"/>
  <c r="AW18" l="1"/>
  <c r="BC18" s="1"/>
  <c r="BB18" l="1"/>
  <c r="BH18" l="1"/>
  <c r="BF18" s="1"/>
  <c r="BN18" s="1"/>
  <c r="BE18" l="1"/>
  <c r="BM18" s="1"/>
  <c r="BP18"/>
  <c r="BI18"/>
  <c r="BZ18" s="1"/>
  <c r="BG18"/>
  <c r="BO18" s="1"/>
  <c r="BR18" l="1"/>
  <c r="BX18"/>
  <c r="BV18"/>
  <c r="BQ18"/>
  <c r="BS18" l="1"/>
  <c r="CA18" s="1"/>
  <c r="BW18"/>
  <c r="BU18"/>
  <c r="BY18"/>
  <c r="CC18" l="1"/>
  <c r="CD18" l="1"/>
  <c r="CF18" s="1"/>
  <c r="CE18" l="1"/>
  <c r="E2" i="20" l="1"/>
  <c r="A256" i="19" l="1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5" i="6"/>
  <c r="A6" s="1"/>
  <c r="B16" s="1"/>
  <c r="AS16" i="7" s="1"/>
  <c r="B3" i="6"/>
  <c r="AS3" i="7" s="1"/>
  <c r="AO16" l="1"/>
  <c r="AU16" s="1"/>
  <c r="AY16"/>
  <c r="AX16" s="1"/>
  <c r="BD16" s="1"/>
  <c r="AP17"/>
  <c r="AY3"/>
  <c r="AX3" s="1"/>
  <c r="BD3" s="1"/>
  <c r="AR4"/>
  <c r="L4" i="8"/>
  <c r="L3"/>
  <c r="AP16" i="7" l="1"/>
  <c r="AQ17"/>
  <c r="AZ16"/>
  <c r="CB16" s="1"/>
  <c r="AV16"/>
  <c r="BA16"/>
  <c r="AS2"/>
  <c r="AP2"/>
  <c r="AQ16" l="1"/>
  <c r="AP15"/>
  <c r="AQ15" s="1"/>
  <c r="AR3"/>
  <c r="AP3"/>
  <c r="BH16"/>
  <c r="AW16"/>
  <c r="BC16" s="1"/>
  <c r="E88" i="15"/>
  <c r="C88"/>
  <c r="B88"/>
  <c r="E87"/>
  <c r="C87"/>
  <c r="B87" s="1"/>
  <c r="E86"/>
  <c r="C86"/>
  <c r="B86" s="1"/>
  <c r="E85"/>
  <c r="C85"/>
  <c r="E84"/>
  <c r="C84"/>
  <c r="B84"/>
  <c r="E83"/>
  <c r="C83"/>
  <c r="B83" s="1"/>
  <c r="E82"/>
  <c r="C82"/>
  <c r="B82" s="1"/>
  <c r="E81"/>
  <c r="C81"/>
  <c r="B81" s="1"/>
  <c r="E80"/>
  <c r="C80"/>
  <c r="B80" s="1"/>
  <c r="E79"/>
  <c r="C79"/>
  <c r="B79" s="1"/>
  <c r="E78"/>
  <c r="C78"/>
  <c r="B78" s="1"/>
  <c r="E77"/>
  <c r="C77"/>
  <c r="B77" s="1"/>
  <c r="E76"/>
  <c r="C76"/>
  <c r="B76" s="1"/>
  <c r="E75"/>
  <c r="C75"/>
  <c r="B75" s="1"/>
  <c r="E74"/>
  <c r="C74"/>
  <c r="B74" s="1"/>
  <c r="E73"/>
  <c r="C73"/>
  <c r="B73" s="1"/>
  <c r="E72"/>
  <c r="C72"/>
  <c r="B72" s="1"/>
  <c r="E71"/>
  <c r="C71"/>
  <c r="B71" s="1"/>
  <c r="E70"/>
  <c r="C70"/>
  <c r="B70" s="1"/>
  <c r="E69"/>
  <c r="C69"/>
  <c r="B69" s="1"/>
  <c r="M68"/>
  <c r="E68"/>
  <c r="C68"/>
  <c r="E67"/>
  <c r="C67"/>
  <c r="E66"/>
  <c r="C66"/>
  <c r="E65"/>
  <c r="C65"/>
  <c r="E64"/>
  <c r="C64"/>
  <c r="E63"/>
  <c r="C63"/>
  <c r="E62"/>
  <c r="C62"/>
  <c r="E61"/>
  <c r="C61"/>
  <c r="B60"/>
  <c r="B59"/>
  <c r="B58"/>
  <c r="B57"/>
  <c r="B56"/>
  <c r="B55"/>
  <c r="B54"/>
  <c r="B53"/>
  <c r="C52"/>
  <c r="B52" s="1"/>
  <c r="M51"/>
  <c r="C51"/>
  <c r="B51" s="1"/>
  <c r="C50"/>
  <c r="B50" s="1"/>
  <c r="C49"/>
  <c r="B49"/>
  <c r="C48"/>
  <c r="B48" s="1"/>
  <c r="C47"/>
  <c r="B47" s="1"/>
  <c r="C46"/>
  <c r="B46" s="1"/>
  <c r="C45"/>
  <c r="B45"/>
  <c r="C44"/>
  <c r="B44" s="1"/>
  <c r="C43"/>
  <c r="B43" s="1"/>
  <c r="C42"/>
  <c r="B42" s="1"/>
  <c r="C41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M20"/>
  <c r="M69" s="1"/>
  <c r="B20"/>
  <c r="C19"/>
  <c r="B19"/>
  <c r="C18"/>
  <c r="B18" s="1"/>
  <c r="C17"/>
  <c r="B17" s="1"/>
  <c r="C16"/>
  <c r="B16" s="1"/>
  <c r="C15"/>
  <c r="B15"/>
  <c r="C14"/>
  <c r="B14" s="1"/>
  <c r="C13"/>
  <c r="B13" s="1"/>
  <c r="C12"/>
  <c r="B12" s="1"/>
  <c r="C11"/>
  <c r="B11"/>
  <c r="C10"/>
  <c r="B10" s="1"/>
  <c r="C9"/>
  <c r="B9" s="1"/>
  <c r="C8"/>
  <c r="B8" s="1"/>
  <c r="C7"/>
  <c r="B7"/>
  <c r="C6"/>
  <c r="B6" s="1"/>
  <c r="C5"/>
  <c r="B5"/>
  <c r="C4"/>
  <c r="B4" s="1"/>
  <c r="M3"/>
  <c r="M52" s="1"/>
  <c r="C3"/>
  <c r="B3" s="1"/>
  <c r="C2"/>
  <c r="B2" s="1"/>
  <c r="B1"/>
  <c r="BG16" i="7" l="1"/>
  <c r="BO16" s="1"/>
  <c r="BP16"/>
  <c r="BI16"/>
  <c r="BZ16" s="1"/>
  <c r="BB16"/>
  <c r="BF16" s="1"/>
  <c r="BN16" s="1"/>
  <c r="BE16"/>
  <c r="BM16" s="1"/>
  <c r="B61" i="15"/>
  <c r="B62"/>
  <c r="B63"/>
  <c r="B64"/>
  <c r="B65"/>
  <c r="B66"/>
  <c r="B67"/>
  <c r="B68"/>
  <c r="B85"/>
  <c r="M4"/>
  <c r="M21"/>
  <c r="BR16" i="7" l="1"/>
  <c r="BX16" s="1"/>
  <c r="BQ16"/>
  <c r="M70" i="15"/>
  <c r="M22"/>
  <c r="M5"/>
  <c r="M53"/>
  <c r="BU16" i="7" l="1"/>
  <c r="BW16" s="1"/>
  <c r="BS16"/>
  <c r="CA16" s="1"/>
  <c r="BY16"/>
  <c r="M54" i="15"/>
  <c r="M6"/>
  <c r="M71"/>
  <c r="M23"/>
  <c r="M72" l="1"/>
  <c r="M24"/>
  <c r="M55"/>
  <c r="M7"/>
  <c r="M56" l="1"/>
  <c r="M8"/>
  <c r="M73"/>
  <c r="M25"/>
  <c r="M74" l="1"/>
  <c r="M26"/>
  <c r="M9"/>
  <c r="M57"/>
  <c r="M58" l="1"/>
  <c r="M10"/>
  <c r="M75"/>
  <c r="M27"/>
  <c r="M76" l="1"/>
  <c r="M28"/>
  <c r="M59"/>
  <c r="M11"/>
  <c r="M60" l="1"/>
  <c r="M12"/>
  <c r="M77"/>
  <c r="M29"/>
  <c r="M78" l="1"/>
  <c r="M30"/>
  <c r="M13"/>
  <c r="M61"/>
  <c r="M79" l="1"/>
  <c r="M31"/>
  <c r="M62"/>
  <c r="M14"/>
  <c r="M80" l="1"/>
  <c r="M32"/>
  <c r="M63"/>
  <c r="M15"/>
  <c r="M64" l="1"/>
  <c r="M16"/>
  <c r="M81"/>
  <c r="M33"/>
  <c r="M82" l="1"/>
  <c r="M34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17"/>
  <c r="M65"/>
  <c r="M66" l="1"/>
  <c r="M18"/>
  <c r="M67" s="1"/>
  <c r="AG5" i="7" l="1"/>
  <c r="AG6"/>
  <c r="AG7"/>
  <c r="AG9"/>
  <c r="AG10"/>
  <c r="AG15"/>
  <c r="AG14"/>
  <c r="AG13"/>
  <c r="AG12"/>
  <c r="AF15"/>
  <c r="AF13"/>
  <c r="AF10"/>
  <c r="Z1" i="6" l="1"/>
  <c r="B6" i="8"/>
  <c r="J5"/>
  <c r="B5"/>
  <c r="B4"/>
  <c r="B3"/>
  <c r="B2"/>
  <c r="A2"/>
  <c r="B1"/>
  <c r="AF24" i="7"/>
  <c r="AF23"/>
  <c r="AF22"/>
  <c r="AF21"/>
  <c r="AF20"/>
  <c r="AF19"/>
  <c r="AF18"/>
  <c r="AF17"/>
  <c r="AF16"/>
  <c r="AF14"/>
  <c r="AF12"/>
  <c r="AF11"/>
  <c r="AF9"/>
  <c r="AF8"/>
  <c r="AF7"/>
  <c r="AF6"/>
  <c r="AF5"/>
  <c r="AF4"/>
  <c r="AF3"/>
  <c r="AR2"/>
  <c r="AF2"/>
  <c r="AF1"/>
  <c r="A3" i="8" l="1"/>
  <c r="A4" s="1"/>
  <c r="AO2" i="7" l="1"/>
  <c r="AY2"/>
  <c r="AX2" s="1"/>
  <c r="BD2" s="1"/>
  <c r="AO3" l="1"/>
  <c r="AU2"/>
  <c r="AQ2"/>
  <c r="AU3" l="1"/>
  <c r="AQ3"/>
  <c r="AZ2"/>
  <c r="CB2" s="1"/>
  <c r="AV2"/>
  <c r="AZ3" l="1"/>
  <c r="CB3" s="1"/>
  <c r="AV3"/>
  <c r="AW2"/>
  <c r="BC2" s="1"/>
  <c r="BA2"/>
  <c r="BA3" l="1"/>
  <c r="AW3"/>
  <c r="BC3" s="1"/>
  <c r="BB2"/>
  <c r="BB3" l="1"/>
  <c r="BH2"/>
  <c r="BF2" s="1"/>
  <c r="BN2" s="1"/>
  <c r="BH3" l="1"/>
  <c r="BF3" s="1"/>
  <c r="BN3" s="1"/>
  <c r="BI2"/>
  <c r="BZ2" s="1"/>
  <c r="BP2"/>
  <c r="BG2"/>
  <c r="BO2" s="1"/>
  <c r="BE2"/>
  <c r="BM2" s="1"/>
  <c r="BI3" l="1"/>
  <c r="BZ3" s="1"/>
  <c r="BP3"/>
  <c r="BG3"/>
  <c r="BO3" s="1"/>
  <c r="BE3"/>
  <c r="BM3" s="1"/>
  <c r="BV2"/>
  <c r="BR2"/>
  <c r="BX2"/>
  <c r="BQ2"/>
  <c r="BQ3" l="1"/>
  <c r="BV3"/>
  <c r="BR3"/>
  <c r="BX3"/>
  <c r="BW2"/>
  <c r="BY2"/>
  <c r="BU2"/>
  <c r="BS2"/>
  <c r="CA2" s="1"/>
  <c r="BT2"/>
  <c r="BU3" l="1"/>
  <c r="BY3"/>
  <c r="BS3"/>
  <c r="CA3" s="1"/>
  <c r="BW3"/>
  <c r="BT3"/>
  <c r="CC2"/>
  <c r="CC3" l="1"/>
  <c r="CD2"/>
  <c r="CF2" s="1"/>
  <c r="CD3" l="1"/>
  <c r="CF3" s="1"/>
  <c r="C2" i="6"/>
  <c r="CE2" i="7"/>
  <c r="CE3" l="1"/>
  <c r="A10" i="6" l="1"/>
  <c r="A11" s="1"/>
  <c r="A12" s="1"/>
  <c r="A13" s="1"/>
  <c r="A14" s="1"/>
  <c r="A15" s="1"/>
  <c r="B4"/>
  <c r="AS4" i="7" s="1"/>
  <c r="AO4" l="1"/>
  <c r="AY4"/>
  <c r="AX4" s="1"/>
  <c r="BD4" s="1"/>
  <c r="AR5"/>
  <c r="A16" i="6"/>
  <c r="B13" s="1"/>
  <c r="AS13" i="7" s="1"/>
  <c r="C15" i="6"/>
  <c r="AO13" i="7" l="1"/>
  <c r="AU13" s="1"/>
  <c r="AY13"/>
  <c r="AX13" s="1"/>
  <c r="BD13" s="1"/>
  <c r="AP14"/>
  <c r="AU4"/>
  <c r="AO8"/>
  <c r="AR6"/>
  <c r="BT5"/>
  <c r="BV5" s="1"/>
  <c r="CC5" s="1"/>
  <c r="A17" i="6"/>
  <c r="A18" s="1"/>
  <c r="A19" s="1"/>
  <c r="C14"/>
  <c r="CE5" i="7" l="1"/>
  <c r="CD5"/>
  <c r="CF5" s="1"/>
  <c r="AU8"/>
  <c r="AQ8"/>
  <c r="AQ14"/>
  <c r="AP13"/>
  <c r="AQ13" s="1"/>
  <c r="AZ13"/>
  <c r="CB13" s="1"/>
  <c r="AV13"/>
  <c r="AR7"/>
  <c r="BT6"/>
  <c r="AV4"/>
  <c r="BA4" s="1"/>
  <c r="BH4" s="1"/>
  <c r="AZ4"/>
  <c r="CB4" s="1"/>
  <c r="K3" i="6"/>
  <c r="M3" s="1"/>
  <c r="B11" s="1"/>
  <c r="AS11" i="7" s="1"/>
  <c r="BE4" l="1"/>
  <c r="BM4" s="1"/>
  <c r="BP4"/>
  <c r="BI4"/>
  <c r="BZ4" s="1"/>
  <c r="AY11"/>
  <c r="AX11"/>
  <c r="BD11" s="1"/>
  <c r="AO11"/>
  <c r="AU11" s="1"/>
  <c r="AP12"/>
  <c r="AW13"/>
  <c r="BC13" s="1"/>
  <c r="BB13"/>
  <c r="AZ8"/>
  <c r="CB8" s="1"/>
  <c r="AV8"/>
  <c r="BA13"/>
  <c r="AW4"/>
  <c r="BC4" s="1"/>
  <c r="BG4" s="1"/>
  <c r="BO4" s="1"/>
  <c r="BB4"/>
  <c r="BF4" s="1"/>
  <c r="BN4" s="1"/>
  <c r="AR8"/>
  <c r="BT7"/>
  <c r="L3" i="6"/>
  <c r="B9" s="1"/>
  <c r="AS9" i="7" s="1"/>
  <c r="BH13" l="1"/>
  <c r="BE13" s="1"/>
  <c r="BM13" s="1"/>
  <c r="AP11"/>
  <c r="AQ11" s="1"/>
  <c r="AQ12"/>
  <c r="BF13"/>
  <c r="BN13" s="1"/>
  <c r="AR10"/>
  <c r="AO9"/>
  <c r="AU9" s="1"/>
  <c r="AY9"/>
  <c r="AX9" s="1"/>
  <c r="BD9" s="1"/>
  <c r="AP10"/>
  <c r="AW8"/>
  <c r="BC8" s="1"/>
  <c r="BB8"/>
  <c r="AZ11"/>
  <c r="CB11" s="1"/>
  <c r="AV11"/>
  <c r="BQ4"/>
  <c r="BR4"/>
  <c r="BX4"/>
  <c r="BA8"/>
  <c r="BG13"/>
  <c r="BO13" s="1"/>
  <c r="C10" i="6"/>
  <c r="BH8" i="7" l="1"/>
  <c r="BS4"/>
  <c r="CA4" s="1"/>
  <c r="BY4"/>
  <c r="BU4"/>
  <c r="BW4" s="1"/>
  <c r="BT4"/>
  <c r="BV4" s="1"/>
  <c r="BA11"/>
  <c r="AW11"/>
  <c r="BC11" s="1"/>
  <c r="AQ10"/>
  <c r="AP9"/>
  <c r="AZ9"/>
  <c r="CB9" s="1"/>
  <c r="AV9"/>
  <c r="AR11"/>
  <c r="AR12" s="1"/>
  <c r="BT10"/>
  <c r="BI13"/>
  <c r="BZ13" s="1"/>
  <c r="BP13"/>
  <c r="BG8"/>
  <c r="BO8" s="1"/>
  <c r="L5"/>
  <c r="AJ2" s="1"/>
  <c r="AJ56"/>
  <c r="AJ64"/>
  <c r="AR13" l="1"/>
  <c r="AR14" s="1"/>
  <c r="BT12"/>
  <c r="BV12" s="1"/>
  <c r="CC12" s="1"/>
  <c r="AW9"/>
  <c r="BC9" s="1"/>
  <c r="BB9"/>
  <c r="BF8"/>
  <c r="BN8" s="1"/>
  <c r="BP8"/>
  <c r="BI8"/>
  <c r="BZ8" s="1"/>
  <c r="BA9"/>
  <c r="CC4"/>
  <c r="BX13"/>
  <c r="BR13"/>
  <c r="BQ13"/>
  <c r="AP6"/>
  <c r="AQ9"/>
  <c r="AJ128"/>
  <c r="AJ120"/>
  <c r="AJ124"/>
  <c r="BB11"/>
  <c r="BE8"/>
  <c r="BM8" s="1"/>
  <c r="AJ92"/>
  <c r="AJ60"/>
  <c r="AJ28"/>
  <c r="AJ126"/>
  <c r="AJ110"/>
  <c r="AJ94"/>
  <c r="AJ78"/>
  <c r="AJ62"/>
  <c r="AJ46"/>
  <c r="AJ30"/>
  <c r="AJ14"/>
  <c r="AJ127"/>
  <c r="AJ119"/>
  <c r="AJ111"/>
  <c r="AJ103"/>
  <c r="AJ95"/>
  <c r="AJ87"/>
  <c r="AJ79"/>
  <c r="AJ71"/>
  <c r="AJ63"/>
  <c r="AJ55"/>
  <c r="AJ47"/>
  <c r="AJ39"/>
  <c r="AJ31"/>
  <c r="AJ23"/>
  <c r="AJ15"/>
  <c r="AJ7"/>
  <c r="AJ96"/>
  <c r="AJ32"/>
  <c r="AJ88"/>
  <c r="AJ24"/>
  <c r="AJ108"/>
  <c r="AJ76"/>
  <c r="AJ44"/>
  <c r="AJ12"/>
  <c r="AJ118"/>
  <c r="AJ102"/>
  <c r="AJ86"/>
  <c r="AJ70"/>
  <c r="AJ54"/>
  <c r="AJ38"/>
  <c r="AJ22"/>
  <c r="AJ6"/>
  <c r="AJ123"/>
  <c r="AJ115"/>
  <c r="AJ107"/>
  <c r="AJ99"/>
  <c r="AJ91"/>
  <c r="AJ83"/>
  <c r="AJ75"/>
  <c r="AJ67"/>
  <c r="AJ59"/>
  <c r="AJ51"/>
  <c r="AJ43"/>
  <c r="AJ35"/>
  <c r="AJ27"/>
  <c r="AJ19"/>
  <c r="AJ11"/>
  <c r="AJ3"/>
  <c r="AJ112"/>
  <c r="AJ80"/>
  <c r="A80" s="1"/>
  <c r="AJ48"/>
  <c r="AJ16"/>
  <c r="AK16" s="1"/>
  <c r="AJ104"/>
  <c r="AJ72"/>
  <c r="AK72" s="1"/>
  <c r="AJ40"/>
  <c r="AJ8"/>
  <c r="AK8" s="1"/>
  <c r="AJ116"/>
  <c r="AJ100"/>
  <c r="C100" s="1"/>
  <c r="B100" s="1"/>
  <c r="AJ84"/>
  <c r="AJ68"/>
  <c r="C68" s="1"/>
  <c r="B68" s="1"/>
  <c r="AJ52"/>
  <c r="AJ36"/>
  <c r="AK36" s="1"/>
  <c r="AJ20"/>
  <c r="AJ4"/>
  <c r="AK4" s="1"/>
  <c r="AJ122"/>
  <c r="AJ114"/>
  <c r="AJ106"/>
  <c r="AJ98"/>
  <c r="AJ90"/>
  <c r="AJ82"/>
  <c r="C82" s="1"/>
  <c r="B82" s="1"/>
  <c r="AJ74"/>
  <c r="AJ66"/>
  <c r="AJ58"/>
  <c r="AJ50"/>
  <c r="A50" s="1"/>
  <c r="AJ42"/>
  <c r="AJ34"/>
  <c r="AJ26"/>
  <c r="AJ18"/>
  <c r="C18" s="1"/>
  <c r="B18" s="1"/>
  <c r="AJ10"/>
  <c r="AJ1"/>
  <c r="AK1" s="1"/>
  <c r="A1" s="1"/>
  <c r="AJ125"/>
  <c r="AJ121"/>
  <c r="AK122" s="1"/>
  <c r="AJ117"/>
  <c r="AJ113"/>
  <c r="A113" s="1"/>
  <c r="AJ109"/>
  <c r="AJ105"/>
  <c r="AK105" s="1"/>
  <c r="AJ101"/>
  <c r="AJ97"/>
  <c r="C97" s="1"/>
  <c r="B97" s="1"/>
  <c r="AJ93"/>
  <c r="AJ89"/>
  <c r="AK89" s="1"/>
  <c r="AJ85"/>
  <c r="AJ81"/>
  <c r="A81" s="1"/>
  <c r="AJ77"/>
  <c r="AJ73"/>
  <c r="AK73" s="1"/>
  <c r="AJ69"/>
  <c r="AJ65"/>
  <c r="C65" s="1"/>
  <c r="B65" s="1"/>
  <c r="AJ61"/>
  <c r="AJ57"/>
  <c r="C57" s="1"/>
  <c r="B57" s="1"/>
  <c r="AJ53"/>
  <c r="AJ49"/>
  <c r="C49" s="1"/>
  <c r="B49" s="1"/>
  <c r="AJ45"/>
  <c r="AJ41"/>
  <c r="A41" s="1"/>
  <c r="AJ37"/>
  <c r="AJ33"/>
  <c r="AK33" s="1"/>
  <c r="AJ29"/>
  <c r="AJ25"/>
  <c r="AK25" s="1"/>
  <c r="AJ21"/>
  <c r="AJ17"/>
  <c r="AK17" s="1"/>
  <c r="AJ13"/>
  <c r="AJ9"/>
  <c r="AK9" s="1"/>
  <c r="AJ5"/>
  <c r="AK112"/>
  <c r="C112"/>
  <c r="B112" s="1"/>
  <c r="A112"/>
  <c r="AK80"/>
  <c r="AK48"/>
  <c r="A48"/>
  <c r="C48"/>
  <c r="B48" s="1"/>
  <c r="C16"/>
  <c r="B16" s="1"/>
  <c r="AK104"/>
  <c r="C104"/>
  <c r="B104" s="1"/>
  <c r="A104"/>
  <c r="C72"/>
  <c r="B72" s="1"/>
  <c r="AK40"/>
  <c r="C40"/>
  <c r="B40" s="1"/>
  <c r="A40"/>
  <c r="A8"/>
  <c r="C116"/>
  <c r="B116" s="1"/>
  <c r="A116"/>
  <c r="AK116"/>
  <c r="A100"/>
  <c r="C84"/>
  <c r="B84" s="1"/>
  <c r="AK84"/>
  <c r="A84"/>
  <c r="A68"/>
  <c r="A52"/>
  <c r="AK52"/>
  <c r="C52"/>
  <c r="B52" s="1"/>
  <c r="C36"/>
  <c r="B36" s="1"/>
  <c r="AK20"/>
  <c r="C20"/>
  <c r="B20" s="1"/>
  <c r="A20"/>
  <c r="A4"/>
  <c r="A122"/>
  <c r="C122"/>
  <c r="B122" s="1"/>
  <c r="C114"/>
  <c r="B114" s="1"/>
  <c r="C106"/>
  <c r="B106" s="1"/>
  <c r="A106"/>
  <c r="C98"/>
  <c r="B98" s="1"/>
  <c r="C90"/>
  <c r="B90" s="1"/>
  <c r="A90"/>
  <c r="A82"/>
  <c r="C74"/>
  <c r="B74" s="1"/>
  <c r="A74"/>
  <c r="A66"/>
  <c r="C58"/>
  <c r="B58" s="1"/>
  <c r="A58"/>
  <c r="AK50"/>
  <c r="C42"/>
  <c r="B42" s="1"/>
  <c r="A42"/>
  <c r="A34"/>
  <c r="A26"/>
  <c r="C26"/>
  <c r="B26" s="1"/>
  <c r="A18"/>
  <c r="A10"/>
  <c r="C10"/>
  <c r="B10" s="1"/>
  <c r="AK125"/>
  <c r="A125"/>
  <c r="C125"/>
  <c r="B125" s="1"/>
  <c r="A121"/>
  <c r="C117"/>
  <c r="B117" s="1"/>
  <c r="A117"/>
  <c r="AK117"/>
  <c r="AK113"/>
  <c r="AK109"/>
  <c r="A109"/>
  <c r="C109"/>
  <c r="B109" s="1"/>
  <c r="C105"/>
  <c r="B105" s="1"/>
  <c r="AK101"/>
  <c r="C101"/>
  <c r="B101" s="1"/>
  <c r="A101"/>
  <c r="AK97"/>
  <c r="A93"/>
  <c r="C93"/>
  <c r="B93" s="1"/>
  <c r="AK93"/>
  <c r="C89"/>
  <c r="B89" s="1"/>
  <c r="A85"/>
  <c r="AK85"/>
  <c r="C85"/>
  <c r="B85" s="1"/>
  <c r="AK81"/>
  <c r="C77"/>
  <c r="B77" s="1"/>
  <c r="A77"/>
  <c r="AK77"/>
  <c r="A73"/>
  <c r="C69"/>
  <c r="B69" s="1"/>
  <c r="A69"/>
  <c r="AK69"/>
  <c r="A65"/>
  <c r="AK61"/>
  <c r="C61"/>
  <c r="B61" s="1"/>
  <c r="A61"/>
  <c r="A57"/>
  <c r="C53"/>
  <c r="B53" s="1"/>
  <c r="AK53"/>
  <c r="A53"/>
  <c r="AK49"/>
  <c r="A45"/>
  <c r="AK45"/>
  <c r="C45"/>
  <c r="B45" s="1"/>
  <c r="AK41"/>
  <c r="AK37"/>
  <c r="C37"/>
  <c r="B37" s="1"/>
  <c r="A37"/>
  <c r="C33"/>
  <c r="B33" s="1"/>
  <c r="AK29"/>
  <c r="C29"/>
  <c r="B29" s="1"/>
  <c r="A29"/>
  <c r="A25"/>
  <c r="AK21"/>
  <c r="C21"/>
  <c r="B21" s="1"/>
  <c r="A21"/>
  <c r="C17"/>
  <c r="B17" s="1"/>
  <c r="AK13"/>
  <c r="A13"/>
  <c r="C13"/>
  <c r="B13" s="1"/>
  <c r="A9"/>
  <c r="C5"/>
  <c r="B5" s="1"/>
  <c r="A5"/>
  <c r="AK2"/>
  <c r="A2" s="1"/>
  <c r="AK128"/>
  <c r="C128"/>
  <c r="B128" s="1"/>
  <c r="A128"/>
  <c r="AK129"/>
  <c r="C96"/>
  <c r="B96" s="1"/>
  <c r="AK96"/>
  <c r="A96"/>
  <c r="A64"/>
  <c r="AK64"/>
  <c r="C64"/>
  <c r="B64" s="1"/>
  <c r="A32"/>
  <c r="AK32"/>
  <c r="C32"/>
  <c r="B32" s="1"/>
  <c r="C120"/>
  <c r="B120" s="1"/>
  <c r="AK120"/>
  <c r="A120"/>
  <c r="AK88"/>
  <c r="A88"/>
  <c r="C88"/>
  <c r="B88" s="1"/>
  <c r="AK56"/>
  <c r="C56"/>
  <c r="B56" s="1"/>
  <c r="A56"/>
  <c r="AK24"/>
  <c r="A24"/>
  <c r="C24"/>
  <c r="B24" s="1"/>
  <c r="C124"/>
  <c r="B124" s="1"/>
  <c r="AK124"/>
  <c r="A124"/>
  <c r="C108"/>
  <c r="B108" s="1"/>
  <c r="AK108"/>
  <c r="A108"/>
  <c r="C92"/>
  <c r="B92" s="1"/>
  <c r="A92"/>
  <c r="AK92"/>
  <c r="A76"/>
  <c r="C76"/>
  <c r="B76" s="1"/>
  <c r="AK76"/>
  <c r="A60"/>
  <c r="AK60"/>
  <c r="C60"/>
  <c r="B60" s="1"/>
  <c r="A44"/>
  <c r="AK44"/>
  <c r="C44"/>
  <c r="B44" s="1"/>
  <c r="AK28"/>
  <c r="A28"/>
  <c r="C28"/>
  <c r="B28" s="1"/>
  <c r="C12"/>
  <c r="B12" s="1"/>
  <c r="AK12"/>
  <c r="A12"/>
  <c r="AK126"/>
  <c r="C126"/>
  <c r="B126" s="1"/>
  <c r="A126"/>
  <c r="AK118"/>
  <c r="C118"/>
  <c r="B118" s="1"/>
  <c r="A118"/>
  <c r="C110"/>
  <c r="B110" s="1"/>
  <c r="A110"/>
  <c r="AK110"/>
  <c r="AK102"/>
  <c r="C102"/>
  <c r="B102" s="1"/>
  <c r="A102"/>
  <c r="AK94"/>
  <c r="A94"/>
  <c r="C94"/>
  <c r="B94" s="1"/>
  <c r="A86"/>
  <c r="AK86"/>
  <c r="C86"/>
  <c r="B86" s="1"/>
  <c r="A78"/>
  <c r="AK78"/>
  <c r="C78"/>
  <c r="B78" s="1"/>
  <c r="C70"/>
  <c r="B70" s="1"/>
  <c r="A70"/>
  <c r="AK70"/>
  <c r="C62"/>
  <c r="B62" s="1"/>
  <c r="AK62"/>
  <c r="A62"/>
  <c r="C54"/>
  <c r="B54" s="1"/>
  <c r="AK54"/>
  <c r="A54"/>
  <c r="AK46"/>
  <c r="A46"/>
  <c r="C46"/>
  <c r="B46" s="1"/>
  <c r="C38"/>
  <c r="B38" s="1"/>
  <c r="A38"/>
  <c r="AK38"/>
  <c r="AK30"/>
  <c r="A30"/>
  <c r="C30"/>
  <c r="B30" s="1"/>
  <c r="AK22"/>
  <c r="C22"/>
  <c r="B22" s="1"/>
  <c r="A22"/>
  <c r="AK14"/>
  <c r="C14"/>
  <c r="B14" s="1"/>
  <c r="A14"/>
  <c r="AK6"/>
  <c r="A6"/>
  <c r="C6"/>
  <c r="B6" s="1"/>
  <c r="A127"/>
  <c r="AK127"/>
  <c r="C127"/>
  <c r="B127" s="1"/>
  <c r="AK123"/>
  <c r="A123"/>
  <c r="C123"/>
  <c r="B123" s="1"/>
  <c r="AK119"/>
  <c r="A119"/>
  <c r="C119"/>
  <c r="B119" s="1"/>
  <c r="AK115"/>
  <c r="A115"/>
  <c r="C115"/>
  <c r="B115" s="1"/>
  <c r="C111"/>
  <c r="B111" s="1"/>
  <c r="AK111"/>
  <c r="A111"/>
  <c r="C107"/>
  <c r="B107" s="1"/>
  <c r="AK107"/>
  <c r="A107"/>
  <c r="AK103"/>
  <c r="C103"/>
  <c r="B103" s="1"/>
  <c r="A103"/>
  <c r="C99"/>
  <c r="B99" s="1"/>
  <c r="A99"/>
  <c r="AK95"/>
  <c r="C95"/>
  <c r="B95" s="1"/>
  <c r="A95"/>
  <c r="AK91"/>
  <c r="C91"/>
  <c r="B91" s="1"/>
  <c r="A91"/>
  <c r="AK87"/>
  <c r="C87"/>
  <c r="B87" s="1"/>
  <c r="A87"/>
  <c r="AK83"/>
  <c r="C83"/>
  <c r="B83" s="1"/>
  <c r="A83"/>
  <c r="AK79"/>
  <c r="A79"/>
  <c r="C79"/>
  <c r="B79" s="1"/>
  <c r="AK75"/>
  <c r="A75"/>
  <c r="C75"/>
  <c r="B75" s="1"/>
  <c r="AK71"/>
  <c r="C71"/>
  <c r="B71" s="1"/>
  <c r="A71"/>
  <c r="C67"/>
  <c r="B67" s="1"/>
  <c r="A67"/>
  <c r="AK67"/>
  <c r="C63"/>
  <c r="B63" s="1"/>
  <c r="AK63"/>
  <c r="A63"/>
  <c r="C59"/>
  <c r="B59" s="1"/>
  <c r="A59"/>
  <c r="AK59"/>
  <c r="A55"/>
  <c r="C55"/>
  <c r="B55" s="1"/>
  <c r="AK55"/>
  <c r="AK51"/>
  <c r="C51"/>
  <c r="B51" s="1"/>
  <c r="A51"/>
  <c r="AK47"/>
  <c r="A47"/>
  <c r="C47"/>
  <c r="B47" s="1"/>
  <c r="AK43"/>
  <c r="A43"/>
  <c r="C43"/>
  <c r="B43" s="1"/>
  <c r="C39"/>
  <c r="B39" s="1"/>
  <c r="A39"/>
  <c r="AK39"/>
  <c r="C35"/>
  <c r="B35" s="1"/>
  <c r="A35"/>
  <c r="AK35"/>
  <c r="AK31"/>
  <c r="C31"/>
  <c r="B31" s="1"/>
  <c r="A31"/>
  <c r="AK27"/>
  <c r="C27"/>
  <c r="B27" s="1"/>
  <c r="A27"/>
  <c r="AK23"/>
  <c r="C23"/>
  <c r="B23" s="1"/>
  <c r="A23"/>
  <c r="AK19"/>
  <c r="C19"/>
  <c r="B19" s="1"/>
  <c r="A19"/>
  <c r="AK15"/>
  <c r="A15"/>
  <c r="C15"/>
  <c r="B15" s="1"/>
  <c r="C11"/>
  <c r="B11" s="1"/>
  <c r="AK11"/>
  <c r="A11"/>
  <c r="C7"/>
  <c r="B7" s="1"/>
  <c r="AK7"/>
  <c r="A7"/>
  <c r="C3"/>
  <c r="B3" s="1"/>
  <c r="A3"/>
  <c r="BH9" l="1"/>
  <c r="BV8"/>
  <c r="BQ8"/>
  <c r="BR8"/>
  <c r="BX8"/>
  <c r="CE12"/>
  <c r="CD12"/>
  <c r="CF12" s="1"/>
  <c r="BF9"/>
  <c r="BN9" s="1"/>
  <c r="AQ6"/>
  <c r="AP5"/>
  <c r="BS13"/>
  <c r="CA13" s="1"/>
  <c r="BY13"/>
  <c r="BT13"/>
  <c r="BV13" s="1"/>
  <c r="BU13"/>
  <c r="BW13" s="1"/>
  <c r="CE4"/>
  <c r="CD4"/>
  <c r="CF4" s="1"/>
  <c r="AR15"/>
  <c r="BT14"/>
  <c r="BH11"/>
  <c r="BF11" s="1"/>
  <c r="BN11" s="1"/>
  <c r="BG9"/>
  <c r="BO9" s="1"/>
  <c r="AK34"/>
  <c r="AK66"/>
  <c r="AK98"/>
  <c r="AK114"/>
  <c r="AK10"/>
  <c r="AK26"/>
  <c r="AK42"/>
  <c r="AK58"/>
  <c r="AK74"/>
  <c r="AK90"/>
  <c r="AK106"/>
  <c r="C12" i="6"/>
  <c r="AK99" i="7"/>
  <c r="AK5"/>
  <c r="AL4" s="1"/>
  <c r="C9"/>
  <c r="B9" s="1"/>
  <c r="A17"/>
  <c r="C25"/>
  <c r="B25" s="1"/>
  <c r="A33"/>
  <c r="C41"/>
  <c r="B41" s="1"/>
  <c r="A49"/>
  <c r="AK57"/>
  <c r="AK65"/>
  <c r="AL64" s="1"/>
  <c r="C73"/>
  <c r="B73" s="1"/>
  <c r="C81"/>
  <c r="B81" s="1"/>
  <c r="A89"/>
  <c r="A97"/>
  <c r="A105"/>
  <c r="C113"/>
  <c r="B113" s="1"/>
  <c r="C121"/>
  <c r="B121" s="1"/>
  <c r="AK121"/>
  <c r="F121" s="1"/>
  <c r="AK18"/>
  <c r="C34"/>
  <c r="B34" s="1"/>
  <c r="C50"/>
  <c r="B50" s="1"/>
  <c r="C66"/>
  <c r="B66" s="1"/>
  <c r="AK82"/>
  <c r="A98"/>
  <c r="A114"/>
  <c r="C4"/>
  <c r="B4" s="1"/>
  <c r="A36"/>
  <c r="AK68"/>
  <c r="AL68" s="1"/>
  <c r="AK100"/>
  <c r="C8"/>
  <c r="B8" s="1"/>
  <c r="A72"/>
  <c r="A16"/>
  <c r="C80"/>
  <c r="B80" s="1"/>
  <c r="C1"/>
  <c r="B1" s="1"/>
  <c r="AL128"/>
  <c r="F11"/>
  <c r="AL10"/>
  <c r="F15"/>
  <c r="AL14"/>
  <c r="AL22"/>
  <c r="F23"/>
  <c r="AL30"/>
  <c r="F31"/>
  <c r="AL38"/>
  <c r="F39"/>
  <c r="F47"/>
  <c r="AL46"/>
  <c r="F55"/>
  <c r="AL54"/>
  <c r="AL70"/>
  <c r="F71"/>
  <c r="AL78"/>
  <c r="F79"/>
  <c r="F87"/>
  <c r="AL86"/>
  <c r="F95"/>
  <c r="AL94"/>
  <c r="AL98"/>
  <c r="F99"/>
  <c r="F103"/>
  <c r="AL102"/>
  <c r="F107"/>
  <c r="AL106"/>
  <c r="F119"/>
  <c r="AL118"/>
  <c r="AL13"/>
  <c r="F14"/>
  <c r="AL29"/>
  <c r="F30"/>
  <c r="AL45"/>
  <c r="F46"/>
  <c r="F54"/>
  <c r="AL53"/>
  <c r="F86"/>
  <c r="AL85"/>
  <c r="AL93"/>
  <c r="F94"/>
  <c r="AL109"/>
  <c r="F110"/>
  <c r="AL125"/>
  <c r="F126"/>
  <c r="AL11"/>
  <c r="F12"/>
  <c r="AL27"/>
  <c r="F28"/>
  <c r="F44"/>
  <c r="AL43"/>
  <c r="F92"/>
  <c r="AL91"/>
  <c r="AL107"/>
  <c r="F108"/>
  <c r="F56"/>
  <c r="AL55"/>
  <c r="AL31"/>
  <c r="F32"/>
  <c r="AL95"/>
  <c r="F96"/>
  <c r="AL12"/>
  <c r="F13"/>
  <c r="F21"/>
  <c r="AL20"/>
  <c r="F29"/>
  <c r="AL28"/>
  <c r="F37"/>
  <c r="AL36"/>
  <c r="F41"/>
  <c r="AL40"/>
  <c r="F49"/>
  <c r="AL48"/>
  <c r="AL60"/>
  <c r="F61"/>
  <c r="F69"/>
  <c r="F77"/>
  <c r="AL76"/>
  <c r="F81"/>
  <c r="AL80"/>
  <c r="F93"/>
  <c r="AL92"/>
  <c r="F97"/>
  <c r="AL96"/>
  <c r="F101"/>
  <c r="AL100"/>
  <c r="AL108"/>
  <c r="F109"/>
  <c r="F113"/>
  <c r="AL112"/>
  <c r="F117"/>
  <c r="AL116"/>
  <c r="AL124"/>
  <c r="F125"/>
  <c r="AL9"/>
  <c r="F10"/>
  <c r="F26"/>
  <c r="AL25"/>
  <c r="AL41"/>
  <c r="F42"/>
  <c r="F50"/>
  <c r="AL49"/>
  <c r="AL57"/>
  <c r="F58"/>
  <c r="AL73"/>
  <c r="F74"/>
  <c r="AL89"/>
  <c r="F90"/>
  <c r="AL105"/>
  <c r="F106"/>
  <c r="AL19"/>
  <c r="F20"/>
  <c r="F116"/>
  <c r="AL115"/>
  <c r="AL39"/>
  <c r="F40"/>
  <c r="F104"/>
  <c r="AL103"/>
  <c r="AL47"/>
  <c r="F48"/>
  <c r="F80"/>
  <c r="AL79"/>
  <c r="AL111"/>
  <c r="F112"/>
  <c r="F7"/>
  <c r="AL6"/>
  <c r="F19"/>
  <c r="AL18"/>
  <c r="F27"/>
  <c r="AL26"/>
  <c r="F35"/>
  <c r="AL34"/>
  <c r="AL42"/>
  <c r="F43"/>
  <c r="F51"/>
  <c r="AL50"/>
  <c r="F59"/>
  <c r="AL58"/>
  <c r="AL62"/>
  <c r="F63"/>
  <c r="AL66"/>
  <c r="F67"/>
  <c r="F75"/>
  <c r="AL74"/>
  <c r="F83"/>
  <c r="AL82"/>
  <c r="AL90"/>
  <c r="F91"/>
  <c r="AL110"/>
  <c r="F111"/>
  <c r="AL114"/>
  <c r="F115"/>
  <c r="AL122"/>
  <c r="F123"/>
  <c r="F127"/>
  <c r="AL126"/>
  <c r="AL5"/>
  <c r="F6"/>
  <c r="F22"/>
  <c r="AL21"/>
  <c r="F38"/>
  <c r="AL37"/>
  <c r="AL61"/>
  <c r="F62"/>
  <c r="F70"/>
  <c r="AL69"/>
  <c r="AL77"/>
  <c r="F78"/>
  <c r="AL101"/>
  <c r="F102"/>
  <c r="F118"/>
  <c r="AL117"/>
  <c r="F60"/>
  <c r="AL59"/>
  <c r="F76"/>
  <c r="AL75"/>
  <c r="AL123"/>
  <c r="F124"/>
  <c r="F24"/>
  <c r="AL23"/>
  <c r="F88"/>
  <c r="AL87"/>
  <c r="F120"/>
  <c r="AL119"/>
  <c r="AL63"/>
  <c r="F64"/>
  <c r="AL127"/>
  <c r="F128"/>
  <c r="AL1"/>
  <c r="D6" i="8" s="1"/>
  <c r="F2" i="7"/>
  <c r="F5"/>
  <c r="F9"/>
  <c r="AL8"/>
  <c r="AL16"/>
  <c r="F17"/>
  <c r="F25"/>
  <c r="AL24"/>
  <c r="AL32"/>
  <c r="F33"/>
  <c r="AL44"/>
  <c r="F45"/>
  <c r="F53"/>
  <c r="AL52"/>
  <c r="F57"/>
  <c r="AL56"/>
  <c r="F65"/>
  <c r="F73"/>
  <c r="AL72"/>
  <c r="F85"/>
  <c r="AL84"/>
  <c r="AL88"/>
  <c r="F89"/>
  <c r="F105"/>
  <c r="AL104"/>
  <c r="AL120"/>
  <c r="E5" i="8"/>
  <c r="F5" s="1"/>
  <c r="G5" s="1"/>
  <c r="F1" i="7"/>
  <c r="F18"/>
  <c r="AL17"/>
  <c r="AL33"/>
  <c r="F34"/>
  <c r="F66"/>
  <c r="AL81"/>
  <c r="F82"/>
  <c r="AL97"/>
  <c r="F98"/>
  <c r="AL113"/>
  <c r="F114"/>
  <c r="F122"/>
  <c r="F4"/>
  <c r="AL35"/>
  <c r="F36"/>
  <c r="AL51"/>
  <c r="F52"/>
  <c r="F68"/>
  <c r="AL83"/>
  <c r="F84"/>
  <c r="F100"/>
  <c r="AL99"/>
  <c r="F8"/>
  <c r="AL7"/>
  <c r="F72"/>
  <c r="AL71"/>
  <c r="AL15"/>
  <c r="F16"/>
  <c r="CC13" l="1"/>
  <c r="CE13" s="1"/>
  <c r="AR16"/>
  <c r="BT15"/>
  <c r="CD13"/>
  <c r="CF13" s="1"/>
  <c r="BT8"/>
  <c r="BY8"/>
  <c r="BW8"/>
  <c r="BU8"/>
  <c r="BS8"/>
  <c r="CA8" s="1"/>
  <c r="BI9"/>
  <c r="BZ9" s="1"/>
  <c r="BP9"/>
  <c r="BI11"/>
  <c r="BZ11" s="1"/>
  <c r="BP11"/>
  <c r="BG11"/>
  <c r="BO11" s="1"/>
  <c r="BE11"/>
  <c r="BM11" s="1"/>
  <c r="AQ5"/>
  <c r="AP4"/>
  <c r="AQ4" s="1"/>
  <c r="BE9"/>
  <c r="BM9" s="1"/>
  <c r="AL67"/>
  <c r="AL121"/>
  <c r="AL65"/>
  <c r="H5" i="8"/>
  <c r="I5"/>
  <c r="C6"/>
  <c r="D7" s="1"/>
  <c r="E6"/>
  <c r="F6" s="1"/>
  <c r="G6" s="1"/>
  <c r="J6"/>
  <c r="AR17" i="7" l="1"/>
  <c r="BT16"/>
  <c r="BV16" s="1"/>
  <c r="CC16" s="1"/>
  <c r="CC8"/>
  <c r="BR11"/>
  <c r="BX11" s="1"/>
  <c r="BQ11"/>
  <c r="BR9"/>
  <c r="BQ9"/>
  <c r="C7" i="8"/>
  <c r="D8" s="1"/>
  <c r="E7"/>
  <c r="F7" s="1"/>
  <c r="G7" s="1"/>
  <c r="L7"/>
  <c r="J7"/>
  <c r="L5"/>
  <c r="A5" s="1"/>
  <c r="I6"/>
  <c r="H6"/>
  <c r="BU9" i="7" l="1"/>
  <c r="BS9"/>
  <c r="CA9" s="1"/>
  <c r="BT9"/>
  <c r="BV9" s="1"/>
  <c r="BY9"/>
  <c r="BW9"/>
  <c r="BT11"/>
  <c r="BV11" s="1"/>
  <c r="BU11"/>
  <c r="BY11"/>
  <c r="BS11"/>
  <c r="CA11" s="1"/>
  <c r="BW11"/>
  <c r="AR18"/>
  <c r="BT17"/>
  <c r="CD8"/>
  <c r="CF8" s="1"/>
  <c r="CE16"/>
  <c r="CD16"/>
  <c r="CF16" s="1"/>
  <c r="BX9"/>
  <c r="C8" i="8"/>
  <c r="E8"/>
  <c r="F8" s="1"/>
  <c r="G8" s="1"/>
  <c r="L8"/>
  <c r="D9"/>
  <c r="J8"/>
  <c r="I7"/>
  <c r="H7"/>
  <c r="C8" i="6"/>
  <c r="C16"/>
  <c r="L6" i="8"/>
  <c r="A6" s="1"/>
  <c r="A7" s="1"/>
  <c r="AR19" i="7" l="1"/>
  <c r="BT19" s="1"/>
  <c r="BT18"/>
  <c r="CC9"/>
  <c r="CE8"/>
  <c r="CC11"/>
  <c r="C9" i="8"/>
  <c r="E9"/>
  <c r="F9" s="1"/>
  <c r="G9" s="1"/>
  <c r="L9"/>
  <c r="D10"/>
  <c r="J9"/>
  <c r="I8"/>
  <c r="H8"/>
  <c r="A8"/>
  <c r="C13" i="6"/>
  <c r="C17"/>
  <c r="C3"/>
  <c r="CD9" i="7" l="1"/>
  <c r="CF9" s="1"/>
  <c r="CE9"/>
  <c r="CD11"/>
  <c r="CF11" s="1"/>
  <c r="C11" i="6" s="1"/>
  <c r="CE11" i="7"/>
  <c r="A9" i="8"/>
  <c r="C10"/>
  <c r="E10"/>
  <c r="F10" s="1"/>
  <c r="G10" s="1"/>
  <c r="L10"/>
  <c r="A10" s="1"/>
  <c r="J10"/>
  <c r="I9"/>
  <c r="H9"/>
  <c r="C9" i="6"/>
  <c r="C18"/>
  <c r="C5"/>
  <c r="I10" i="8" l="1"/>
  <c r="H10"/>
  <c r="AK3" i="7"/>
  <c r="C4" i="6"/>
  <c r="C2" i="7" l="1"/>
  <c r="B2" s="1"/>
  <c r="F3"/>
  <c r="AL2"/>
  <c r="D11" i="8" s="1"/>
  <c r="AL3" i="7"/>
  <c r="C11" i="8" l="1"/>
  <c r="E11" s="1"/>
  <c r="F11" s="1"/>
  <c r="G11" s="1"/>
  <c r="J11"/>
  <c r="D12" l="1"/>
  <c r="I11"/>
  <c r="H11"/>
  <c r="C12"/>
  <c r="D13" s="1"/>
  <c r="E12"/>
  <c r="F12" s="1"/>
  <c r="G12" s="1"/>
  <c r="L12"/>
  <c r="J12"/>
  <c r="C13" l="1"/>
  <c r="E13"/>
  <c r="F13" s="1"/>
  <c r="G13" s="1"/>
  <c r="L13"/>
  <c r="D14"/>
  <c r="J13"/>
  <c r="I12"/>
  <c r="H12"/>
  <c r="L11"/>
  <c r="A11" s="1"/>
  <c r="C14" l="1"/>
  <c r="E14"/>
  <c r="F14" s="1"/>
  <c r="G14" s="1"/>
  <c r="L14"/>
  <c r="D15"/>
  <c r="J14"/>
  <c r="I13"/>
  <c r="H13"/>
  <c r="A12"/>
  <c r="A13" s="1"/>
  <c r="C15" l="1"/>
  <c r="E15"/>
  <c r="F15" s="1"/>
  <c r="G15" s="1"/>
  <c r="L15"/>
  <c r="D16"/>
  <c r="J15"/>
  <c r="I14"/>
  <c r="H14"/>
  <c r="A14"/>
  <c r="A15" l="1"/>
  <c r="C16"/>
  <c r="D17" s="1"/>
  <c r="E16"/>
  <c r="F16" s="1"/>
  <c r="G16" s="1"/>
  <c r="L16"/>
  <c r="A16" s="1"/>
  <c r="J16"/>
  <c r="I15"/>
  <c r="H15"/>
  <c r="C17" l="1"/>
  <c r="E17"/>
  <c r="F17" s="1"/>
  <c r="G17" s="1"/>
  <c r="L17"/>
  <c r="A17" s="1"/>
  <c r="D18"/>
  <c r="J17"/>
  <c r="I16"/>
  <c r="H16"/>
  <c r="C18" l="1"/>
  <c r="D19" s="1"/>
  <c r="E18"/>
  <c r="F18" s="1"/>
  <c r="G18" s="1"/>
  <c r="L18"/>
  <c r="A18" s="1"/>
  <c r="J18"/>
  <c r="I17"/>
  <c r="H17"/>
  <c r="C19" l="1"/>
  <c r="E19"/>
  <c r="F19" s="1"/>
  <c r="G19" s="1"/>
  <c r="L19"/>
  <c r="A19" s="1"/>
  <c r="D20"/>
  <c r="J19"/>
  <c r="I18"/>
  <c r="H18"/>
  <c r="C20" l="1"/>
  <c r="E20"/>
  <c r="F20" s="1"/>
  <c r="G20" s="1"/>
  <c r="L20"/>
  <c r="A20" s="1"/>
  <c r="D21"/>
  <c r="J20"/>
  <c r="I19"/>
  <c r="H19"/>
  <c r="C21" l="1"/>
  <c r="E21"/>
  <c r="F21" s="1"/>
  <c r="G21" s="1"/>
  <c r="L21"/>
  <c r="A21" s="1"/>
  <c r="D22"/>
  <c r="J21"/>
  <c r="I20"/>
  <c r="H20"/>
  <c r="C22" l="1"/>
  <c r="D23" s="1"/>
  <c r="E22"/>
  <c r="F22" s="1"/>
  <c r="G22" s="1"/>
  <c r="L22"/>
  <c r="A22" s="1"/>
  <c r="J22"/>
  <c r="I21"/>
  <c r="H21"/>
  <c r="C23" l="1"/>
  <c r="E23"/>
  <c r="F23" s="1"/>
  <c r="G23" s="1"/>
  <c r="D24"/>
  <c r="J23"/>
  <c r="L23" s="1"/>
  <c r="A23" s="1"/>
  <c r="I22"/>
  <c r="H22"/>
  <c r="C24" l="1"/>
  <c r="E24"/>
  <c r="F24" s="1"/>
  <c r="G24" s="1"/>
  <c r="J24"/>
  <c r="L24" s="1"/>
  <c r="A24" s="1"/>
  <c r="I23"/>
  <c r="H23"/>
  <c r="I24" l="1"/>
  <c r="H24"/>
  <c r="F1" l="1"/>
  <c r="M7" l="1"/>
  <c r="M8"/>
  <c r="M9"/>
  <c r="M10"/>
  <c r="M11"/>
  <c r="M12"/>
  <c r="M13"/>
  <c r="M14"/>
  <c r="M15"/>
  <c r="M16"/>
  <c r="M17"/>
  <c r="M18"/>
  <c r="M19"/>
  <c r="M20"/>
  <c r="M21"/>
  <c r="M22"/>
  <c r="M23"/>
  <c r="M24"/>
  <c r="M1038"/>
  <c r="M796"/>
  <c r="M713"/>
  <c r="M1045"/>
  <c r="M850"/>
  <c r="M793"/>
  <c r="M5"/>
  <c r="M953"/>
  <c r="M946"/>
  <c r="M886"/>
  <c r="M1001"/>
  <c r="M833"/>
  <c r="M918"/>
  <c r="M908"/>
  <c r="M737"/>
  <c r="M776"/>
  <c r="M877"/>
  <c r="M875"/>
  <c r="M1007"/>
  <c r="M719"/>
  <c r="M903"/>
  <c r="M1064"/>
  <c r="M981"/>
  <c r="M765"/>
  <c r="M717"/>
  <c r="M724"/>
  <c r="M956"/>
  <c r="M1000"/>
  <c r="M995"/>
  <c r="M834"/>
  <c r="M766"/>
  <c r="M966"/>
  <c r="M977"/>
  <c r="M1047"/>
  <c r="M723"/>
  <c r="M770"/>
  <c r="M863"/>
  <c r="M739"/>
  <c r="M895"/>
  <c r="M867"/>
  <c r="M881"/>
  <c r="M1048"/>
  <c r="M701"/>
  <c r="M1027"/>
  <c r="M1019"/>
  <c r="M1062"/>
  <c r="M830"/>
  <c r="M1005"/>
  <c r="M1012"/>
  <c r="M993"/>
  <c r="M785"/>
  <c r="M924"/>
  <c r="M758"/>
  <c r="M970"/>
  <c r="M842"/>
  <c r="M994"/>
  <c r="M709"/>
  <c r="M1051"/>
  <c r="M751"/>
  <c r="M950"/>
  <c r="M940"/>
  <c r="M914"/>
  <c r="M786"/>
  <c r="M882"/>
  <c r="M757"/>
  <c r="M856"/>
  <c r="M906"/>
  <c r="M844"/>
  <c r="M899"/>
  <c r="M1024"/>
  <c r="M741"/>
  <c r="M772"/>
  <c r="M718"/>
  <c r="M1049"/>
  <c r="M934"/>
  <c r="M870"/>
  <c r="M1006"/>
  <c r="M756"/>
  <c r="M1065"/>
  <c r="M916"/>
  <c r="M1004"/>
  <c r="M806"/>
  <c r="M1034"/>
  <c r="M788"/>
  <c r="M905"/>
  <c r="M781"/>
  <c r="M985"/>
  <c r="M989"/>
  <c r="M1039"/>
  <c r="M747"/>
  <c r="M818"/>
  <c r="M1043"/>
  <c r="M710"/>
  <c r="M954"/>
  <c r="M929"/>
  <c r="M802"/>
  <c r="M1057"/>
  <c r="M835"/>
  <c r="M866"/>
  <c r="M749"/>
  <c r="M819"/>
  <c r="M878"/>
  <c r="M891"/>
  <c r="M801"/>
  <c r="M1025"/>
  <c r="M926"/>
  <c r="M787"/>
  <c r="M959"/>
  <c r="M2"/>
  <c r="M894"/>
  <c r="M873"/>
  <c r="M827"/>
  <c r="M814"/>
  <c r="M880"/>
  <c r="M712"/>
  <c r="M986"/>
  <c r="M919"/>
  <c r="M857"/>
  <c r="M1017"/>
  <c r="M944"/>
  <c r="M832"/>
  <c r="M716"/>
  <c r="M1015"/>
  <c r="M920"/>
  <c r="M971"/>
  <c r="M3"/>
  <c r="M948"/>
  <c r="M1058"/>
  <c r="M727"/>
  <c r="M861"/>
  <c r="M824"/>
  <c r="M1"/>
  <c r="M822"/>
  <c r="M949"/>
  <c r="M1023"/>
  <c r="M969"/>
  <c r="M829"/>
  <c r="M732"/>
  <c r="M803"/>
  <c r="M973"/>
  <c r="M779"/>
  <c r="M958"/>
  <c r="M937"/>
  <c r="M898"/>
  <c r="M922"/>
  <c r="M1035"/>
  <c r="M960"/>
  <c r="M1066"/>
  <c r="M987"/>
  <c r="M955"/>
  <c r="M885"/>
  <c r="M1031"/>
  <c r="M778"/>
  <c r="M975"/>
  <c r="M789"/>
  <c r="M901"/>
  <c r="M1022"/>
  <c r="M967"/>
  <c r="M965"/>
  <c r="M771"/>
  <c r="M698"/>
  <c r="M978"/>
  <c r="M847"/>
  <c r="M1056"/>
  <c r="M968"/>
  <c r="M1020"/>
  <c r="M933"/>
  <c r="M865"/>
  <c r="M963"/>
  <c r="M813"/>
  <c r="M893"/>
  <c r="M839"/>
  <c r="M743"/>
  <c r="M1013"/>
  <c r="M982"/>
  <c r="M992"/>
  <c r="M874"/>
  <c r="M997"/>
  <c r="M729"/>
  <c r="M900"/>
  <c r="M748"/>
  <c r="M925"/>
  <c r="M945"/>
  <c r="M746"/>
  <c r="M864"/>
  <c r="M984"/>
  <c r="M774"/>
  <c r="M1046"/>
  <c r="M705"/>
  <c r="M849"/>
  <c r="M6"/>
  <c r="M990"/>
  <c r="M777"/>
  <c r="M804"/>
  <c r="M809"/>
  <c r="M1068"/>
  <c r="M840"/>
  <c r="M784"/>
  <c r="M1053"/>
  <c r="M807"/>
  <c r="M855"/>
  <c r="M888"/>
  <c r="M838"/>
  <c r="M790"/>
  <c r="M939"/>
  <c r="M791"/>
  <c r="M715"/>
  <c r="M753"/>
  <c r="M974"/>
  <c r="M904"/>
  <c r="M722"/>
  <c r="M996"/>
  <c r="M810"/>
  <c r="M721"/>
  <c r="M936"/>
  <c r="M1026"/>
  <c r="M815"/>
  <c r="M998"/>
  <c r="M800"/>
  <c r="M828"/>
  <c r="M783"/>
  <c r="M957"/>
  <c r="M812"/>
  <c r="M860"/>
  <c r="M930"/>
  <c r="M964"/>
  <c r="M887"/>
  <c r="M952"/>
  <c r="M775"/>
  <c r="M706"/>
  <c r="M910"/>
  <c r="M876"/>
  <c r="M935"/>
  <c r="M811"/>
  <c r="M780"/>
  <c r="M1009"/>
  <c r="M740"/>
  <c r="M1050"/>
  <c r="M1037"/>
  <c r="M951"/>
  <c r="M4"/>
  <c r="M1055"/>
  <c r="M735"/>
  <c r="M760"/>
  <c r="M759"/>
  <c r="M942"/>
  <c r="M947"/>
  <c r="M872"/>
  <c r="M983"/>
  <c r="M837"/>
  <c r="M980"/>
  <c r="M1036"/>
  <c r="M961"/>
  <c r="M1018"/>
  <c r="M767"/>
  <c r="M708"/>
  <c r="M825"/>
  <c r="M1016"/>
  <c r="M841"/>
  <c r="M1069"/>
  <c r="M755"/>
  <c r="M871"/>
  <c r="M976"/>
  <c r="M1021"/>
  <c r="M1067"/>
  <c r="M782"/>
  <c r="M821"/>
  <c r="M859"/>
  <c r="M1042"/>
  <c r="M730"/>
  <c r="M792"/>
  <c r="M702"/>
  <c r="M1063"/>
  <c r="M915"/>
  <c r="M1061"/>
  <c r="M1030"/>
  <c r="M852"/>
  <c r="M897"/>
  <c r="M700"/>
  <c r="M913"/>
  <c r="M711"/>
  <c r="M853"/>
  <c r="M972"/>
  <c r="M1054"/>
  <c r="M890"/>
  <c r="M816"/>
  <c r="M752"/>
  <c r="M699"/>
  <c r="M892"/>
  <c r="M794"/>
  <c r="M799"/>
  <c r="M923"/>
  <c r="M1052"/>
  <c r="M820"/>
  <c r="M988"/>
  <c r="M868"/>
  <c r="M826"/>
  <c r="M823"/>
  <c r="M858"/>
  <c r="M742"/>
  <c r="M773"/>
  <c r="M720"/>
  <c r="M733"/>
  <c r="M962"/>
  <c r="M704"/>
  <c r="M798"/>
  <c r="M1011"/>
  <c r="M1040"/>
  <c r="M805"/>
  <c r="M846"/>
  <c r="M1032"/>
  <c r="M817"/>
  <c r="M1010"/>
  <c r="M912"/>
  <c r="M831"/>
  <c r="M851"/>
  <c r="M714"/>
  <c r="M808"/>
  <c r="M883"/>
  <c r="M1029"/>
  <c r="M703"/>
  <c r="M845"/>
  <c r="M932"/>
  <c r="M999"/>
  <c r="M795"/>
  <c r="M843"/>
  <c r="M902"/>
  <c r="M1014"/>
  <c r="M943"/>
  <c r="M884"/>
  <c r="M927"/>
  <c r="M991"/>
  <c r="M736"/>
  <c r="M1041"/>
  <c r="M738"/>
  <c r="M734"/>
  <c r="M725"/>
  <c r="M911"/>
  <c r="M761"/>
  <c r="M764"/>
  <c r="M869"/>
  <c r="M879"/>
  <c r="M797"/>
  <c r="M754"/>
  <c r="M763"/>
  <c r="M862"/>
  <c r="M896"/>
  <c r="M1003"/>
  <c r="M762"/>
  <c r="M744"/>
  <c r="M917"/>
  <c r="M750"/>
  <c r="M726"/>
  <c r="M836"/>
  <c r="M1044"/>
  <c r="M909"/>
  <c r="M1059"/>
  <c r="M854"/>
  <c r="M728"/>
  <c r="M1002"/>
  <c r="M938"/>
  <c r="M931"/>
  <c r="M928"/>
  <c r="M941"/>
  <c r="M707"/>
  <c r="M889"/>
  <c r="M769"/>
  <c r="M1028"/>
  <c r="M848"/>
  <c r="M907"/>
  <c r="M745"/>
  <c r="M979"/>
  <c r="M768"/>
  <c r="M1008"/>
  <c r="M1060"/>
  <c r="M731"/>
  <c r="M921"/>
  <c r="M1033"/>
</calcChain>
</file>

<file path=xl/sharedStrings.xml><?xml version="1.0" encoding="utf-8"?>
<sst xmlns="http://schemas.openxmlformats.org/spreadsheetml/2006/main" count="1264" uniqueCount="848">
  <si>
    <t>WORLD_WORLD_BIN</t>
  </si>
  <si>
    <t>E0000</t>
  </si>
  <si>
    <t>SCUS_942_21</t>
  </si>
  <si>
    <t>BATTLE_BIN</t>
  </si>
  <si>
    <t>WORLD_WLDCORE_BIN</t>
  </si>
  <si>
    <t>F800</t>
  </si>
  <si>
    <t>lw</t>
  </si>
  <si>
    <t>sw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</si>
  <si>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</si>
  <si>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</si>
  <si>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</si>
  <si>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</si>
  <si>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</si>
  <si>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</si>
  <si>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</si>
  <si>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</si>
  <si>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</si>
  <si>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</si>
  <si>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</si>
  <si>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</si>
  <si>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</si>
  <si>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</si>
  <si>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</si>
  <si>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</si>
  <si>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10</t>
  </si>
  <si>
    <t>11</t>
  </si>
  <si>
    <t>12</t>
  </si>
  <si>
    <t>19</t>
  </si>
  <si>
    <t>22</t>
  </si>
  <si>
    <t>23</t>
  </si>
  <si>
    <t>24</t>
  </si>
  <si>
    <t>27</t>
  </si>
  <si>
    <t>28</t>
  </si>
  <si>
    <t>29</t>
  </si>
  <si>
    <t>2A</t>
  </si>
  <si>
    <t>2B</t>
  </si>
  <si>
    <t>&lt;Patches&gt;</t>
  </si>
  <si>
    <t xml:space="preserve">&lt;?xml version="1.0" encoding="utf-8" ?&gt; </t>
  </si>
  <si>
    <t>Patch Name:</t>
  </si>
  <si>
    <t>Description:</t>
  </si>
  <si>
    <t>BATTLE.BIN</t>
  </si>
  <si>
    <t>nop</t>
  </si>
  <si>
    <t>SCUS_942.21</t>
  </si>
  <si>
    <t>Sheet Name</t>
  </si>
  <si>
    <t>WORLD.BIN</t>
  </si>
  <si>
    <t>-</t>
  </si>
  <si>
    <t>Code Column</t>
  </si>
  <si>
    <t>WLDCORE.BIN</t>
  </si>
  <si>
    <t># Locations</t>
  </si>
  <si>
    <t>ATTACK.OUT</t>
  </si>
  <si>
    <t>1BF000</t>
  </si>
  <si>
    <t>REQUIRE.OUT</t>
  </si>
  <si>
    <t>ID</t>
  </si>
  <si>
    <t>OPTION.OUT</t>
  </si>
  <si>
    <t>OPEN.BIN</t>
  </si>
  <si>
    <t>OPEN_OPEN_BIN</t>
  </si>
  <si>
    <t>67000</t>
  </si>
  <si>
    <t>JOBSTTS.OUT</t>
  </si>
  <si>
    <t>1DF000</t>
  </si>
  <si>
    <t>HELPMENU.OUT</t>
  </si>
  <si>
    <t>ETC.OUT</t>
  </si>
  <si>
    <t>EVENT_ETC_OUT</t>
  </si>
  <si>
    <t>EQUIP.OUT</t>
  </si>
  <si>
    <t>DEBUGCHR.OUT</t>
  </si>
  <si>
    <t>CARD.OUT</t>
  </si>
  <si>
    <t>BUNIT.OUT</t>
  </si>
  <si>
    <t>000000</t>
  </si>
  <si>
    <t>ZZZZ</t>
  </si>
  <si>
    <t>bltz</t>
  </si>
  <si>
    <t>Q00000B</t>
  </si>
  <si>
    <t>Use</t>
  </si>
  <si>
    <t>bit length</t>
  </si>
  <si>
    <t>cop0c00_index</t>
  </si>
  <si>
    <t>bgez</t>
  </si>
  <si>
    <t>Q00001B</t>
  </si>
  <si>
    <t>Q</t>
  </si>
  <si>
    <t>first register</t>
  </si>
  <si>
    <t>cop0c01_random</t>
  </si>
  <si>
    <t>bltzal</t>
  </si>
  <si>
    <t>Q10000B</t>
  </si>
  <si>
    <t>W</t>
  </si>
  <si>
    <t>second register</t>
  </si>
  <si>
    <t>cop0c_tlblo</t>
  </si>
  <si>
    <t>bgezal</t>
  </si>
  <si>
    <t>Q10001B</t>
  </si>
  <si>
    <t>E</t>
  </si>
  <si>
    <t>third register</t>
  </si>
  <si>
    <t>cop0cr3_bpc</t>
  </si>
  <si>
    <t>j</t>
  </si>
  <si>
    <t>J</t>
  </si>
  <si>
    <t>R</t>
  </si>
  <si>
    <t>address register</t>
  </si>
  <si>
    <t>cop0cr04_ctxt</t>
  </si>
  <si>
    <t>jal</t>
  </si>
  <si>
    <t>cop0cr05_bda</t>
  </si>
  <si>
    <t>beq</t>
  </si>
  <si>
    <t>QWB</t>
  </si>
  <si>
    <t>B</t>
  </si>
  <si>
    <t>branch immediate</t>
  </si>
  <si>
    <t>cop0cr06_pidmask</t>
  </si>
  <si>
    <t>bne</t>
  </si>
  <si>
    <t>jump immediate</t>
  </si>
  <si>
    <t>cop0cr07_dcic</t>
  </si>
  <si>
    <t>blez</t>
  </si>
  <si>
    <t>QZB</t>
  </si>
  <si>
    <t>S</t>
  </si>
  <si>
    <t>short immediate</t>
  </si>
  <si>
    <t>cop0cr08_badvaddr</t>
  </si>
  <si>
    <t>bgtz</t>
  </si>
  <si>
    <t>L</t>
  </si>
  <si>
    <t>long immediate</t>
  </si>
  <si>
    <t>cop0cr09_bdam</t>
  </si>
  <si>
    <t>addi</t>
  </si>
  <si>
    <t>WQL</t>
  </si>
  <si>
    <t>cop0cr10_tlbhi</t>
  </si>
  <si>
    <t>addiu</t>
  </si>
  <si>
    <t>F</t>
  </si>
  <si>
    <t>processor function</t>
  </si>
  <si>
    <t>cop0cr11_bpcm</t>
  </si>
  <si>
    <t>slti</t>
  </si>
  <si>
    <t>cop0cr12_sr</t>
  </si>
  <si>
    <t>sltiu</t>
  </si>
  <si>
    <t>Z</t>
  </si>
  <si>
    <t>00000</t>
  </si>
  <si>
    <t>cop0cr13_cause</t>
  </si>
  <si>
    <t>andi</t>
  </si>
  <si>
    <t>cop0cr14_epc</t>
  </si>
  <si>
    <t>ori</t>
  </si>
  <si>
    <t>cop0cr15_prid</t>
  </si>
  <si>
    <t>xori</t>
  </si>
  <si>
    <t>cop0cr16_erreg</t>
  </si>
  <si>
    <t>lui</t>
  </si>
  <si>
    <t>ZQL</t>
  </si>
  <si>
    <t>gtecr00_r11r12</t>
  </si>
  <si>
    <t>MFC0</t>
  </si>
  <si>
    <t>010000</t>
  </si>
  <si>
    <t>00000QWZ</t>
  </si>
  <si>
    <t>gtecr01_r13r21</t>
  </si>
  <si>
    <t>MFC1</t>
  </si>
  <si>
    <t>010001</t>
  </si>
  <si>
    <t>gtecr02_r22r23</t>
  </si>
  <si>
    <t>MFC2</t>
  </si>
  <si>
    <t>010010</t>
  </si>
  <si>
    <t>gtecr03_r31r32</t>
  </si>
  <si>
    <t>MFC3</t>
  </si>
  <si>
    <t>010011</t>
  </si>
  <si>
    <t>gtecr04_r33</t>
  </si>
  <si>
    <t>CFC0</t>
  </si>
  <si>
    <t>00010QWZ</t>
  </si>
  <si>
    <t>gtecr05_trx</t>
  </si>
  <si>
    <t>CFC1</t>
  </si>
  <si>
    <t>gtecr06_try</t>
  </si>
  <si>
    <t>CFC2</t>
  </si>
  <si>
    <t>gtecr07_trz</t>
  </si>
  <si>
    <t>CFC3</t>
  </si>
  <si>
    <t>gtecr08_l11l12</t>
  </si>
  <si>
    <t>MTC0</t>
  </si>
  <si>
    <t>00100QWZ</t>
  </si>
  <si>
    <t>gtecr09_l13l21</t>
  </si>
  <si>
    <t>MTC1</t>
  </si>
  <si>
    <t>gtecr10_l22l23</t>
  </si>
  <si>
    <t>MTC2</t>
  </si>
  <si>
    <t>gtecr11_l31l32</t>
  </si>
  <si>
    <t>MTC3</t>
  </si>
  <si>
    <t>gtecr12_l33</t>
  </si>
  <si>
    <t>CTC0</t>
  </si>
  <si>
    <t>00110QWZ</t>
  </si>
  <si>
    <t>gtecr13_rbk</t>
  </si>
  <si>
    <t>CTC1</t>
  </si>
  <si>
    <t>gtecr14_bbk</t>
  </si>
  <si>
    <t>CTC2</t>
  </si>
  <si>
    <t>gtecr15_gbk</t>
  </si>
  <si>
    <t>CTC3</t>
  </si>
  <si>
    <t>gtecr16_lr1lr2</t>
  </si>
  <si>
    <t>RFE</t>
  </si>
  <si>
    <t>10000000000000000000</t>
  </si>
  <si>
    <t>gtecr17_lr3lg1</t>
  </si>
  <si>
    <t>TLBP</t>
  </si>
  <si>
    <t>001000</t>
  </si>
  <si>
    <t>gtecr18_lg2lg3</t>
  </si>
  <si>
    <t>TLBR</t>
  </si>
  <si>
    <t>000001</t>
  </si>
  <si>
    <t>gtecr19_lb1lb2</t>
  </si>
  <si>
    <t>TLBWI</t>
  </si>
  <si>
    <t>000010</t>
  </si>
  <si>
    <t>gtecr20_lb3</t>
  </si>
  <si>
    <t>TLBWR</t>
  </si>
  <si>
    <t>000011</t>
  </si>
  <si>
    <t>gtecr21_rfc</t>
  </si>
  <si>
    <t>lb</t>
  </si>
  <si>
    <t>RQL</t>
  </si>
  <si>
    <t>20</t>
  </si>
  <si>
    <t>gtecr22_gfc</t>
  </si>
  <si>
    <t>lh</t>
  </si>
  <si>
    <t>21</t>
  </si>
  <si>
    <t>gtecr23_bfc</t>
  </si>
  <si>
    <t>lwl</t>
  </si>
  <si>
    <t>gtecr24_ofx</t>
  </si>
  <si>
    <t>gtecr25_ofy</t>
  </si>
  <si>
    <t>lbu</t>
  </si>
  <si>
    <t>gtecr26_h</t>
  </si>
  <si>
    <t>lhu</t>
  </si>
  <si>
    <t>25</t>
  </si>
  <si>
    <t>gtecr27_dqa</t>
  </si>
  <si>
    <t>lwr</t>
  </si>
  <si>
    <t>26</t>
  </si>
  <si>
    <t>gtecr28_dqb</t>
  </si>
  <si>
    <t>sb</t>
  </si>
  <si>
    <t>gtecr29_zsf3</t>
  </si>
  <si>
    <t>sh</t>
  </si>
  <si>
    <t>gtecr30_zsf4</t>
  </si>
  <si>
    <t>swl</t>
  </si>
  <si>
    <t>gtecr31_flag</t>
  </si>
  <si>
    <t>gtedr00_vxy0</t>
  </si>
  <si>
    <t>swr</t>
  </si>
  <si>
    <t>2E</t>
  </si>
  <si>
    <t>gtedr01_vz0</t>
  </si>
  <si>
    <t>LWC0</t>
  </si>
  <si>
    <t>110000</t>
  </si>
  <si>
    <t>gtedr02_vxy1</t>
  </si>
  <si>
    <t>LWC1</t>
  </si>
  <si>
    <t>110001</t>
  </si>
  <si>
    <t>gtedr03_vz1</t>
  </si>
  <si>
    <t>LWC2</t>
  </si>
  <si>
    <t>110010</t>
  </si>
  <si>
    <t>gtedr04_vxy2</t>
  </si>
  <si>
    <t>LWC3</t>
  </si>
  <si>
    <t>110011</t>
  </si>
  <si>
    <t>gtedr05_vz2</t>
  </si>
  <si>
    <t>SWC0</t>
  </si>
  <si>
    <t>111000</t>
  </si>
  <si>
    <t>gtedr06_rgb</t>
  </si>
  <si>
    <t>SWC1</t>
  </si>
  <si>
    <t>111001</t>
  </si>
  <si>
    <t>gtedr07_otz</t>
  </si>
  <si>
    <t>SWC2</t>
  </si>
  <si>
    <t>111010</t>
  </si>
  <si>
    <t>gtedr08_ir0</t>
  </si>
  <si>
    <t>SWC3</t>
  </si>
  <si>
    <t>111011</t>
  </si>
  <si>
    <t>gtedr09_ir1</t>
  </si>
  <si>
    <t>sll</t>
  </si>
  <si>
    <t>ZWQS</t>
  </si>
  <si>
    <t>gtedr10_ir2</t>
  </si>
  <si>
    <t>srl</t>
  </si>
  <si>
    <t>gtedr11_ir3</t>
  </si>
  <si>
    <t>sra</t>
  </si>
  <si>
    <t>gtedr12_sxy0</t>
  </si>
  <si>
    <t>sllv</t>
  </si>
  <si>
    <t>EWQZ</t>
  </si>
  <si>
    <t>gtedr13_sxy1</t>
  </si>
  <si>
    <t>srlv</t>
  </si>
  <si>
    <t>gtedr14_sxy2</t>
  </si>
  <si>
    <t>srav</t>
  </si>
  <si>
    <t>gtedr15_sxyp</t>
  </si>
  <si>
    <t>jr</t>
  </si>
  <si>
    <t>QZZZ</t>
  </si>
  <si>
    <t>gtedr16_sz0</t>
  </si>
  <si>
    <t>jalr</t>
  </si>
  <si>
    <t>QZWZ</t>
  </si>
  <si>
    <t>gtedr17_sz1</t>
  </si>
  <si>
    <t>syscall</t>
  </si>
  <si>
    <t>gtedr18_sz2</t>
  </si>
  <si>
    <t>break</t>
  </si>
  <si>
    <t>gtedr19_sz3</t>
  </si>
  <si>
    <t>mfhi</t>
  </si>
  <si>
    <t>ZZQZ</t>
  </si>
  <si>
    <t>gtedr20_rgb0</t>
  </si>
  <si>
    <t>mthi</t>
  </si>
  <si>
    <t>gtedr21_rgb1</t>
  </si>
  <si>
    <t>mflo</t>
  </si>
  <si>
    <t>gtedr22_rgb2</t>
  </si>
  <si>
    <t>mtlo</t>
  </si>
  <si>
    <t>13</t>
  </si>
  <si>
    <t>gtedr23_res1</t>
  </si>
  <si>
    <t>mult</t>
  </si>
  <si>
    <t>QWZZ</t>
  </si>
  <si>
    <t>18</t>
  </si>
  <si>
    <t>gtedr24_mac0</t>
  </si>
  <si>
    <t>multu</t>
  </si>
  <si>
    <t>gtedr25_mac1</t>
  </si>
  <si>
    <t>div</t>
  </si>
  <si>
    <t>1A</t>
  </si>
  <si>
    <t>gtedr26_mac2</t>
  </si>
  <si>
    <t>divu</t>
  </si>
  <si>
    <t>1B</t>
  </si>
  <si>
    <t>gtedr27_mac3</t>
  </si>
  <si>
    <t>add</t>
  </si>
  <si>
    <t>WEQZ</t>
  </si>
  <si>
    <t>gtedr28_irgb</t>
  </si>
  <si>
    <t>addu</t>
  </si>
  <si>
    <t>gtedr29_orgb</t>
  </si>
  <si>
    <t>sub</t>
  </si>
  <si>
    <t>gtedr30_lzcs</t>
  </si>
  <si>
    <t>subu</t>
  </si>
  <si>
    <t>gtedr31_lzcr</t>
  </si>
  <si>
    <t>and</t>
  </si>
  <si>
    <t>or</t>
  </si>
  <si>
    <t>xor</t>
  </si>
  <si>
    <t>nor</t>
  </si>
  <si>
    <t>slt</t>
  </si>
  <si>
    <t>sltu</t>
  </si>
  <si>
    <t>'Code'!</t>
  </si>
  <si>
    <t>Asura</t>
  </si>
  <si>
    <t>Murasame</t>
  </si>
  <si>
    <t>Kiyomori</t>
  </si>
  <si>
    <t>Muramasa</t>
  </si>
  <si>
    <t>Masamune</t>
  </si>
  <si>
    <t>Dark Sword</t>
  </si>
  <si>
    <t>Blood Suck</t>
  </si>
  <si>
    <t>Bio</t>
  </si>
  <si>
    <t>Attack</t>
  </si>
  <si>
    <t>Potion</t>
  </si>
  <si>
    <t>Hi-Potion</t>
  </si>
  <si>
    <t>X-Potion</t>
  </si>
  <si>
    <t>Ether</t>
  </si>
  <si>
    <t>Hi-Ether</t>
  </si>
  <si>
    <t>Maiden's Kiss</t>
  </si>
  <si>
    <t>Holy Water</t>
  </si>
  <si>
    <t>Remedy</t>
  </si>
  <si>
    <t>Phoenix Down</t>
  </si>
  <si>
    <t>Shuriken</t>
  </si>
  <si>
    <t>Hammer</t>
  </si>
  <si>
    <t/>
  </si>
  <si>
    <t>Equip Change</t>
  </si>
  <si>
    <t>Defend</t>
  </si>
  <si>
    <t>Item</t>
  </si>
  <si>
    <t>Draw Out</t>
  </si>
  <si>
    <t>Charge</t>
  </si>
  <si>
    <t>Osafune</t>
  </si>
  <si>
    <t>Ame-no-Murakumo</t>
  </si>
  <si>
    <t>Yamato</t>
  </si>
  <si>
    <t>Fear</t>
  </si>
  <si>
    <t>Hero Drink</t>
  </si>
  <si>
    <t>Light Curtain</t>
  </si>
  <si>
    <t>Sapling</t>
  </si>
  <si>
    <t>Bandage</t>
  </si>
  <si>
    <t>Bomb</t>
  </si>
  <si>
    <t>Dagger</t>
  </si>
  <si>
    <t>Ninjato</t>
  </si>
  <si>
    <t>War Hammer</t>
  </si>
  <si>
    <t>Sledgehammer</t>
  </si>
  <si>
    <t>Bec de Corbin</t>
  </si>
  <si>
    <t>Orc Hammer</t>
  </si>
  <si>
    <t>Apocaladie</t>
  </si>
  <si>
    <t>Megaton Hammer</t>
  </si>
  <si>
    <t>Kodachi</t>
  </si>
  <si>
    <t>Hachiwari</t>
  </si>
  <si>
    <t>Kunai</t>
  </si>
  <si>
    <t>Slick Wakizashi</t>
  </si>
  <si>
    <t>Flametongue</t>
  </si>
  <si>
    <t>Shocking Edge</t>
  </si>
  <si>
    <t>Mind Render</t>
  </si>
  <si>
    <t>Clear Estoc</t>
  </si>
  <si>
    <t>Broad Sword</t>
  </si>
  <si>
    <t>Cutlass</t>
  </si>
  <si>
    <t>Falchion</t>
  </si>
  <si>
    <t>Rune Blade</t>
  </si>
  <si>
    <t>Ancient Sword</t>
  </si>
  <si>
    <t>Master Sword</t>
  </si>
  <si>
    <t>Fallen Angel</t>
  </si>
  <si>
    <t>Zweihander</t>
  </si>
  <si>
    <t>Defender</t>
  </si>
  <si>
    <t>Iceprism</t>
  </si>
  <si>
    <t>Greatsword</t>
  </si>
  <si>
    <t>Viking Sword</t>
  </si>
  <si>
    <t>Hardedge</t>
  </si>
  <si>
    <t>Oblige</t>
  </si>
  <si>
    <t>Sword of Sages</t>
  </si>
  <si>
    <t>Ultima Weapon</t>
  </si>
  <si>
    <t>Excalibur</t>
  </si>
  <si>
    <t>Save the Queen</t>
  </si>
  <si>
    <t>Kiku-ichimonji</t>
  </si>
  <si>
    <t>Dreamseeker</t>
  </si>
  <si>
    <t>Toxic Knife</t>
  </si>
  <si>
    <t>Rotten Kris</t>
  </si>
  <si>
    <t>Mage Masher</t>
  </si>
  <si>
    <t>Numb Dirk</t>
  </si>
  <si>
    <t>Skewer</t>
  </si>
  <si>
    <t>Wide Edge</t>
  </si>
  <si>
    <t>Misericorde</t>
  </si>
  <si>
    <t>Blind Knife</t>
  </si>
  <si>
    <t>Ballistic Knife</t>
  </si>
  <si>
    <t>Gigantaxe</t>
  </si>
  <si>
    <t>Brutal Pollaxe</t>
  </si>
  <si>
    <t>Battle Axe</t>
  </si>
  <si>
    <t>Bardiche</t>
  </si>
  <si>
    <t>Confounding Axe</t>
  </si>
  <si>
    <t>Hammerhead</t>
  </si>
  <si>
    <t>Wolf Beil</t>
  </si>
  <si>
    <t>Rainbow Staff</t>
  </si>
  <si>
    <t>Healing Staff</t>
  </si>
  <si>
    <t>Iifa Staff</t>
  </si>
  <si>
    <t>Gold Staff</t>
  </si>
  <si>
    <t>Wizard Rod</t>
  </si>
  <si>
    <t>Poison Rod</t>
  </si>
  <si>
    <t>Holy Scepter</t>
  </si>
  <si>
    <t>Wonder Wand</t>
  </si>
  <si>
    <t>Blunderbuss</t>
  </si>
  <si>
    <t>12-Gauge</t>
  </si>
  <si>
    <t>Peacemaker</t>
  </si>
  <si>
    <t>Python</t>
  </si>
  <si>
    <t>Romanda Rifle</t>
  </si>
  <si>
    <t>Garande</t>
  </si>
  <si>
    <t>Maiden's Crossbow</t>
  </si>
  <si>
    <t>Repeater</t>
  </si>
  <si>
    <t>Rock Blaster</t>
  </si>
  <si>
    <t>Crossbow</t>
  </si>
  <si>
    <t>Lockbow</t>
  </si>
  <si>
    <t>Hunter</t>
  </si>
  <si>
    <t>Ballista</t>
  </si>
  <si>
    <t>Debilitator</t>
  </si>
  <si>
    <t>Shield Bow</t>
  </si>
  <si>
    <t>Lightning Flatbow</t>
  </si>
  <si>
    <t>Windslash Yumi</t>
  </si>
  <si>
    <t>Longbow</t>
  </si>
  <si>
    <t>Compound Bow</t>
  </si>
  <si>
    <t>Blessed Hankyu</t>
  </si>
  <si>
    <t>Composite Bow</t>
  </si>
  <si>
    <t>Razor Shaft</t>
  </si>
  <si>
    <t>Magic Tome</t>
  </si>
  <si>
    <t>Typhoon Harp</t>
  </si>
  <si>
    <t>Faultline Footnote</t>
  </si>
  <si>
    <t>Volcano Codex</t>
  </si>
  <si>
    <t xml:space="preserve">Gale Strings </t>
  </si>
  <si>
    <t>Frozen Lyre</t>
  </si>
  <si>
    <t>Atlantian Atlas</t>
  </si>
  <si>
    <t>Goddess Harp</t>
  </si>
  <si>
    <t>Necronomicon</t>
  </si>
  <si>
    <t>Fire Spear</t>
  </si>
  <si>
    <t>Electric Trident</t>
  </si>
  <si>
    <t>Dragoon Lance</t>
  </si>
  <si>
    <t>Lance</t>
  </si>
  <si>
    <t>Heavy Spear</t>
  </si>
  <si>
    <t>Chilly Partison</t>
  </si>
  <si>
    <t>Gungnir</t>
  </si>
  <si>
    <t>Tidal Arnis</t>
  </si>
  <si>
    <t>Typhoon Kali</t>
  </si>
  <si>
    <t>Wooden Pole</t>
  </si>
  <si>
    <t>Battle Bamboo</t>
  </si>
  <si>
    <t>Escrima Stick</t>
  </si>
  <si>
    <t>Bark Pole</t>
  </si>
  <si>
    <t>Whale Whisker</t>
  </si>
  <si>
    <t>Heaven Fang</t>
  </si>
  <si>
    <t>Fuma Shuriken</t>
  </si>
  <si>
    <t>Yagyuu Darkness</t>
  </si>
  <si>
    <t>Fire Bomb</t>
  </si>
  <si>
    <t>Water Bomb</t>
  </si>
  <si>
    <t>Lightning Bomb</t>
  </si>
  <si>
    <t>Clear Plate</t>
  </si>
  <si>
    <t>Dragoon Guard</t>
  </si>
  <si>
    <t>Barren Plate</t>
  </si>
  <si>
    <t>Giant's Shield</t>
  </si>
  <si>
    <t>Buckler</t>
  </si>
  <si>
    <t>Iron Buckler</t>
  </si>
  <si>
    <t>Bronze Buckler</t>
  </si>
  <si>
    <t>Element Guard</t>
  </si>
  <si>
    <t>Paladin Guard</t>
  </si>
  <si>
    <t>Storm Plate</t>
  </si>
  <si>
    <t>Aegis Shield</t>
  </si>
  <si>
    <t>Hylian Shield</t>
  </si>
  <si>
    <t>Genji Shield</t>
  </si>
  <si>
    <t>Kaiser Plate</t>
  </si>
  <si>
    <t>Twist Headband</t>
  </si>
  <si>
    <t>Wizard's Hat</t>
  </si>
  <si>
    <t>Green Beret</t>
  </si>
  <si>
    <t>Mask of the Legend</t>
  </si>
  <si>
    <t>Diamond Tiara</t>
  </si>
  <si>
    <t>Aegis Armor</t>
  </si>
  <si>
    <t>Leather Armor</t>
  </si>
  <si>
    <t>Iron Armor</t>
  </si>
  <si>
    <t>Bronze Armor</t>
  </si>
  <si>
    <t>Chain Mail</t>
  </si>
  <si>
    <t>Plate Mail</t>
  </si>
  <si>
    <t>Eastern Platemail</t>
  </si>
  <si>
    <t>Dragoon Mail</t>
  </si>
  <si>
    <t>Genji Armor</t>
  </si>
  <si>
    <t>Giant's Armor</t>
  </si>
  <si>
    <t>Power Sleeve</t>
  </si>
  <si>
    <t>Hemp Tunic</t>
  </si>
  <si>
    <t>Wizard Outfit</t>
  </si>
  <si>
    <t>Adamant Vest</t>
  </si>
  <si>
    <t>Ranger Gear</t>
  </si>
  <si>
    <t>Secret Clothes</t>
  </si>
  <si>
    <t>Primal Vest</t>
  </si>
  <si>
    <t>Magician Robe</t>
  </si>
  <si>
    <t>Black Robe</t>
  </si>
  <si>
    <t>Silk Dress</t>
  </si>
  <si>
    <t>Starlight Robe</t>
  </si>
  <si>
    <t>Shell Ring</t>
  </si>
  <si>
    <t>Sage Shoes</t>
  </si>
  <si>
    <t>Gale Gauntlet</t>
  </si>
  <si>
    <t>Floating Boots</t>
  </si>
  <si>
    <t>Spiked Boots</t>
  </si>
  <si>
    <t>Battle Boots</t>
  </si>
  <si>
    <t>Steam Gauntlet</t>
  </si>
  <si>
    <t>Sprint Shoes</t>
  </si>
  <si>
    <t>Protect Ring</t>
  </si>
  <si>
    <t>Life Ring</t>
  </si>
  <si>
    <t>Aegis Gauntlet</t>
  </si>
  <si>
    <t>Magic Bracer</t>
  </si>
  <si>
    <t>Angel Ring</t>
  </si>
  <si>
    <t>Stone Gauntlet</t>
  </si>
  <si>
    <t>Limber Bangle</t>
  </si>
  <si>
    <t>Focus Bangle</t>
  </si>
  <si>
    <t>Mind Bangle</t>
  </si>
  <si>
    <t>Small Cape</t>
  </si>
  <si>
    <t>Elven Cape</t>
  </si>
  <si>
    <t>Feather Cape</t>
  </si>
  <si>
    <t>Power Bracer</t>
  </si>
  <si>
    <t>Cardboard Box</t>
  </si>
  <si>
    <t>Chantage</t>
  </si>
  <si>
    <t>Septieme</t>
  </si>
  <si>
    <t>Ribbon</t>
  </si>
  <si>
    <t>Genji Gauntlet</t>
  </si>
  <si>
    <t>Ultra Potion</t>
  </si>
  <si>
    <t>9A</t>
  </si>
  <si>
    <t>8F</t>
  </si>
  <si>
    <t>Ebony &amp; Ivory</t>
  </si>
  <si>
    <t>86</t>
  </si>
  <si>
    <t>80</t>
  </si>
  <si>
    <t>87</t>
  </si>
  <si>
    <t>82</t>
  </si>
  <si>
    <t>81</t>
  </si>
  <si>
    <t>85</t>
  </si>
  <si>
    <t>7F</t>
  </si>
  <si>
    <t>89</t>
  </si>
  <si>
    <t>84</t>
  </si>
  <si>
    <t>88</t>
  </si>
  <si>
    <t>83</t>
  </si>
  <si>
    <t>GetIndex</t>
  </si>
  <si>
    <t>Range &gt;</t>
  </si>
  <si>
    <t>Array Name</t>
  </si>
  <si>
    <t>GetFFTText</t>
  </si>
  <si>
    <t>Range &lt;</t>
  </si>
  <si>
    <t>FFTText Column Range</t>
  </si>
  <si>
    <t>CopyPasteText</t>
  </si>
  <si>
    <t>CopyRange &gt;</t>
  </si>
  <si>
    <t>PasteRange</t>
  </si>
  <si>
    <t>UpdatePrompt</t>
  </si>
  <si>
    <t>Select Range</t>
  </si>
  <si>
    <t>Variable Name String</t>
  </si>
  <si>
    <t>UpdateValues</t>
  </si>
  <si>
    <t>Entry Range</t>
  </si>
  <si>
    <t>String Range</t>
  </si>
  <si>
    <t>Elemental</t>
  </si>
  <si>
    <t>Starting ID</t>
  </si>
  <si>
    <t>Blade of Chaos</t>
  </si>
  <si>
    <t>Tanto</t>
  </si>
  <si>
    <t>Sword of Sparda</t>
  </si>
  <si>
    <t>Cane of Byrna</t>
  </si>
  <si>
    <t>Mighty Mallet</t>
  </si>
  <si>
    <t>Night Shield</t>
  </si>
  <si>
    <t>Moonlight Shield</t>
  </si>
  <si>
    <t>Aegis Helmet</t>
  </si>
  <si>
    <t>Runic Helmet</t>
  </si>
  <si>
    <t>Starry Helmet</t>
  </si>
  <si>
    <t>Force Helmet</t>
  </si>
  <si>
    <t>Copper Headgear</t>
  </si>
  <si>
    <t>Iron Heaume</t>
  </si>
  <si>
    <t>Bronze Headgear</t>
  </si>
  <si>
    <t>Aventail</t>
  </si>
  <si>
    <t>Cross Helmet</t>
  </si>
  <si>
    <t>Eastern Sallet</t>
  </si>
  <si>
    <t>Dragoon Sallet</t>
  </si>
  <si>
    <t>Moonlight Helmet</t>
  </si>
  <si>
    <t>Genji Helmet</t>
  </si>
  <si>
    <t>Giant's Helmet</t>
  </si>
  <si>
    <t>Electric Cap</t>
  </si>
  <si>
    <t>Hemp Coif</t>
  </si>
  <si>
    <t>Glacial Hood</t>
  </si>
  <si>
    <t>Cotton Hood</t>
  </si>
  <si>
    <t>Alpine Hat</t>
  </si>
  <si>
    <t>Red Cap</t>
  </si>
  <si>
    <t>Ushanka</t>
  </si>
  <si>
    <t>Adventurer's Cap</t>
  </si>
  <si>
    <t>Flaming Turban</t>
  </si>
  <si>
    <t>Runic Platemail</t>
  </si>
  <si>
    <t>Starry Platemail</t>
  </si>
  <si>
    <t>Force Platemail</t>
  </si>
  <si>
    <t>Moonlight Armor</t>
  </si>
  <si>
    <t>Gaia Shirt</t>
  </si>
  <si>
    <t>Zephyr Outfit</t>
  </si>
  <si>
    <t>Cotton Shirt</t>
  </si>
  <si>
    <t>Alpine Outfit</t>
  </si>
  <si>
    <t>Woolen Vest</t>
  </si>
  <si>
    <t>Silver Jacket</t>
  </si>
  <si>
    <t>Torrent Vest</t>
  </si>
  <si>
    <t>Heavenly Robe</t>
  </si>
  <si>
    <t>Spirit Robe</t>
  </si>
  <si>
    <t>Cotton Robe</t>
  </si>
  <si>
    <t>Power Robe</t>
  </si>
  <si>
    <t>Might Bracer</t>
  </si>
  <si>
    <t>Perception Bangle</t>
  </si>
  <si>
    <t>Vitality Bangle</t>
  </si>
  <si>
    <t>Warrior Cloak</t>
  </si>
  <si>
    <t>Magician Cloak</t>
  </si>
  <si>
    <t>Sortilege</t>
  </si>
  <si>
    <t>Hex Index Range (opt.)</t>
  </si>
  <si>
    <t>CallSub</t>
  </si>
  <si>
    <t>SubName</t>
  </si>
  <si>
    <t>Arg1</t>
  </si>
  <si>
    <t>Arg2</t>
  </si>
  <si>
    <t>Arg3</t>
  </si>
  <si>
    <t>0x80150358</t>
  </si>
  <si>
    <t>lbu r7,0x4060(r1)</t>
  </si>
  <si>
    <t>0x8014136C</t>
  </si>
  <si>
    <t>free</t>
  </si>
  <si>
    <t>r2</t>
  </si>
  <si>
    <t>return</t>
  </si>
  <si>
    <t>r7</t>
  </si>
  <si>
    <t>r3</t>
  </si>
  <si>
    <t>Skillset ID</t>
  </si>
  <si>
    <t>addu r1, r1, r7</t>
  </si>
  <si>
    <t>ori r3, r0, 0x00FF</t>
  </si>
  <si>
    <t>Skillset Name</t>
  </si>
  <si>
    <t>Skillsets</t>
  </si>
  <si>
    <t>'Settings'!D7</t>
  </si>
  <si>
    <t>5E</t>
  </si>
  <si>
    <t>'Settings'!D3</t>
  </si>
  <si>
    <t>White Magic</t>
  </si>
  <si>
    <t>Black Magic</t>
  </si>
  <si>
    <t>Time Magic</t>
  </si>
  <si>
    <t>Summon Magic</t>
  </si>
  <si>
    <t>Steal</t>
  </si>
  <si>
    <t>Jump</t>
  </si>
  <si>
    <t>Sword Spirit</t>
  </si>
  <si>
    <t>Throw</t>
  </si>
  <si>
    <t>Sing</t>
  </si>
  <si>
    <t>Dance</t>
  </si>
  <si>
    <t>Mimic</t>
  </si>
  <si>
    <t>Guts (19)</t>
  </si>
  <si>
    <t>Guts (1A)</t>
  </si>
  <si>
    <t>Guts (1B)</t>
  </si>
  <si>
    <t>Snipe</t>
  </si>
  <si>
    <t>Limit</t>
  </si>
  <si>
    <t>Holy Magic</t>
  </si>
  <si>
    <t>All Magic (3D)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</si>
  <si>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</si>
  <si>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</si>
  <si>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</si>
  <si>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</si>
  <si>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</si>
  <si>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</si>
  <si>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</si>
  <si>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</si>
  <si>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</si>
  <si>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</si>
  <si>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5A</t>
  </si>
  <si>
    <t>5B</t>
  </si>
  <si>
    <t>5C</t>
  </si>
  <si>
    <t>5D</t>
  </si>
  <si>
    <t>5F</t>
  </si>
  <si>
    <t>60</t>
  </si>
  <si>
    <t>61</t>
  </si>
  <si>
    <t>62</t>
  </si>
  <si>
    <t>63</t>
  </si>
  <si>
    <t>64</t>
  </si>
  <si>
    <t>65</t>
  </si>
  <si>
    <t>66</t>
  </si>
  <si>
    <t>69</t>
  </si>
  <si>
    <t>6A</t>
  </si>
  <si>
    <t>6D</t>
  </si>
  <si>
    <t>6E</t>
  </si>
  <si>
    <t>71</t>
  </si>
  <si>
    <t>72</t>
  </si>
  <si>
    <t>75</t>
  </si>
  <si>
    <t>76</t>
  </si>
  <si>
    <t>79</t>
  </si>
  <si>
    <t>7A</t>
  </si>
  <si>
    <t>8A</t>
  </si>
  <si>
    <t>8B</t>
  </si>
  <si>
    <t>8C</t>
  </si>
  <si>
    <t>8D</t>
  </si>
  <si>
    <t>8E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</si>
  <si>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</si>
  <si>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</si>
  <si>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</si>
  <si>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</si>
  <si>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</si>
  <si>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</si>
  <si>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</si>
  <si>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</si>
  <si>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</si>
  <si>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</si>
  <si>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A5</t>
  </si>
  <si>
    <t>A6</t>
  </si>
  <si>
    <t>A7</t>
  </si>
  <si>
    <t>A8</t>
  </si>
  <si>
    <t>A9</t>
  </si>
  <si>
    <t>Byblos</t>
  </si>
  <si>
    <t>Work</t>
  </si>
  <si>
    <t>Dark Magic</t>
  </si>
  <si>
    <t>Night Magic</t>
  </si>
  <si>
    <t>Chocobo</t>
  </si>
  <si>
    <t>Black Chocobo</t>
  </si>
  <si>
    <t>Red Chocobo</t>
  </si>
  <si>
    <t>Grenade</t>
  </si>
  <si>
    <t>Explosive</t>
  </si>
  <si>
    <t>Skeleton</t>
  </si>
  <si>
    <t>Ghoul</t>
  </si>
  <si>
    <t>Ahriman</t>
  </si>
  <si>
    <t>Plague</t>
  </si>
  <si>
    <t>Uribo</t>
  </si>
  <si>
    <t>Porky</t>
  </si>
  <si>
    <t>Ochu</t>
  </si>
  <si>
    <t>Behemoth</t>
  </si>
  <si>
    <t>King Behemoth</t>
  </si>
  <si>
    <t>Dark Behemoth</t>
  </si>
  <si>
    <t>Dragon</t>
  </si>
  <si>
    <t>Blue Dragon</t>
  </si>
  <si>
    <t>Red Dragon</t>
  </si>
  <si>
    <t>Hydra</t>
  </si>
  <si>
    <t>Tiamat</t>
  </si>
  <si>
    <t>Basic Skill (05)</t>
  </si>
  <si>
    <t>Item (06)</t>
  </si>
  <si>
    <t>Battle Skill (07)</t>
  </si>
  <si>
    <t>Charge (08)</t>
  </si>
  <si>
    <t>Punch Art</t>
  </si>
  <si>
    <t>White Magic (0A)</t>
  </si>
  <si>
    <t>Black Magic (0B)</t>
  </si>
  <si>
    <t>Time Magic (0C)</t>
  </si>
  <si>
    <t>Summon Magic (0D)</t>
  </si>
  <si>
    <t>Talk Skill</t>
  </si>
  <si>
    <t>Yin Yang Magic (10)</t>
  </si>
  <si>
    <t>Jump (12)</t>
  </si>
  <si>
    <t>Throw (14)</t>
  </si>
  <si>
    <t>Math Skill</t>
  </si>
  <si>
    <t>Guts (1C)</t>
  </si>
  <si>
    <t>Holy Sword (1D)</t>
  </si>
  <si>
    <t>Mighty Sword (1E)</t>
  </si>
  <si>
    <t>Basic Skill (1F)</t>
  </si>
  <si>
    <t>Dark Sword (20)</t>
  </si>
  <si>
    <t>Holy Sword (21)</t>
  </si>
  <si>
    <t>Holy Sword (22)</t>
  </si>
  <si>
    <t>Magic</t>
  </si>
  <si>
    <t>Holy Magic (24)</t>
  </si>
  <si>
    <t>Snipe (25)</t>
  </si>
  <si>
    <t>Snipe (26)</t>
  </si>
  <si>
    <t>Dark Sword (27)</t>
  </si>
  <si>
    <t>Holy Sword (28)</t>
  </si>
  <si>
    <t>White-aid</t>
  </si>
  <si>
    <t>Breath</t>
  </si>
  <si>
    <t>Truth (2D)</t>
  </si>
  <si>
    <t>Un-truth</t>
  </si>
  <si>
    <t>Starry Heaven</t>
  </si>
  <si>
    <t>Holy Sword (30)</t>
  </si>
  <si>
    <t>Holy Magic (31)</t>
  </si>
  <si>
    <t>Truth (32)</t>
  </si>
  <si>
    <t>Battle Skill (33)</t>
  </si>
  <si>
    <t>Jump (34)</t>
  </si>
  <si>
    <t>Punch Skill</t>
  </si>
  <si>
    <t>Use Hand (36)</t>
  </si>
  <si>
    <t>Use Hand (37)</t>
  </si>
  <si>
    <t>Throw (38)</t>
  </si>
  <si>
    <t>Throw (39)</t>
  </si>
  <si>
    <t>Holy Sword (3A)</t>
  </si>
  <si>
    <t>Sword Spirit (3B)</t>
  </si>
  <si>
    <t>Mighty Sword (3C)</t>
  </si>
  <si>
    <t>Sword Spirit (3E)</t>
  </si>
  <si>
    <t>Mighty Sword (40)</t>
  </si>
  <si>
    <t>All Magic (41)</t>
  </si>
  <si>
    <t>Mighty Sword (42)</t>
  </si>
  <si>
    <t>Mighty Sword (43)</t>
  </si>
  <si>
    <t>Snipe (44)</t>
  </si>
  <si>
    <t>Magic Sword</t>
  </si>
  <si>
    <t>Sword Skill (46)</t>
  </si>
  <si>
    <t>All Magic (47)</t>
  </si>
  <si>
    <t>All Magic (48)</t>
  </si>
  <si>
    <t>Phantom</t>
  </si>
  <si>
    <t>All Swordskill</t>
  </si>
  <si>
    <t>Destroy Sword</t>
  </si>
  <si>
    <t>Holy Magic (4C)</t>
  </si>
  <si>
    <t>4D</t>
  </si>
  <si>
    <t>4E</t>
  </si>
  <si>
    <t>4F</t>
  </si>
  <si>
    <t>Fear (67)</t>
  </si>
  <si>
    <t>Warlock Summon</t>
  </si>
  <si>
    <t>Fear (6B)</t>
  </si>
  <si>
    <t>Ja Magic</t>
  </si>
  <si>
    <t>Fear (6F)</t>
  </si>
  <si>
    <t>Dimension Magc</t>
  </si>
  <si>
    <t>Fear (73)</t>
  </si>
  <si>
    <t>Impure</t>
  </si>
  <si>
    <t>Fear (77)</t>
  </si>
  <si>
    <t>All Magic (78)</t>
  </si>
  <si>
    <t>Ultimate Magic</t>
  </si>
  <si>
    <t>Chaos</t>
  </si>
  <si>
    <t>Complete Magic</t>
  </si>
  <si>
    <t>Saturation</t>
  </si>
  <si>
    <t>Sword Skill (9B)</t>
  </si>
  <si>
    <t>Charge (9C)</t>
  </si>
  <si>
    <t>Black Magic (9D)</t>
  </si>
  <si>
    <t>Time Magic (9E)</t>
  </si>
  <si>
    <t>Yin Yang Magic (9F)</t>
  </si>
  <si>
    <t>Summon Magic (A0)</t>
  </si>
  <si>
    <t>Item (A1)</t>
  </si>
  <si>
    <t>White Magic (A2)</t>
  </si>
  <si>
    <t>Black Magic (A3)</t>
  </si>
  <si>
    <t>Yin Yang Magic (A4)</t>
  </si>
  <si>
    <t>Dark Cloud</t>
  </si>
  <si>
    <t>Goblin</t>
  </si>
  <si>
    <t>Black Goblin</t>
  </si>
  <si>
    <t>Gobbledeguck</t>
  </si>
  <si>
    <t>Red Panther</t>
  </si>
  <si>
    <t>Cuar</t>
  </si>
  <si>
    <t>Vampire</t>
  </si>
  <si>
    <t>Pisco Demon</t>
  </si>
  <si>
    <t>Squidlarkin</t>
  </si>
  <si>
    <t>Mindflare</t>
  </si>
  <si>
    <t>Bone Snatch</t>
  </si>
  <si>
    <t>Living Bone</t>
  </si>
  <si>
    <t>Gust</t>
  </si>
  <si>
    <t>Revnant</t>
  </si>
  <si>
    <t>Flotiball</t>
  </si>
  <si>
    <t>Juravis</t>
  </si>
  <si>
    <t>Steel Hawk</t>
  </si>
  <si>
    <t>Cocatoris</t>
  </si>
  <si>
    <t>Wildbow</t>
  </si>
  <si>
    <t>Woodman</t>
  </si>
  <si>
    <t>Trent</t>
  </si>
  <si>
    <t>Taiju</t>
  </si>
  <si>
    <t>Bull Demon</t>
  </si>
  <si>
    <t>Minitaurus</t>
  </si>
  <si>
    <t>Sacred</t>
  </si>
  <si>
    <t>Morbol</t>
  </si>
  <si>
    <t>Great Morbol</t>
  </si>
  <si>
    <t>Hyudra</t>
  </si>
  <si>
    <t>Basic Skill</t>
  </si>
  <si>
    <t>Battle Skill</t>
  </si>
  <si>
    <t>Yin Yang Magic</t>
  </si>
  <si>
    <t>Guts</t>
  </si>
  <si>
    <t>Holy Sword</t>
  </si>
  <si>
    <t>Mighty Sword</t>
  </si>
  <si>
    <t>Truth</t>
  </si>
  <si>
    <t>Use Hand</t>
  </si>
  <si>
    <t>All Magic</t>
  </si>
  <si>
    <t>Sword Skill</t>
  </si>
  <si>
    <t>Behavior</t>
  </si>
  <si>
    <t>Skillset Behaviors</t>
  </si>
  <si>
    <t>Change the skillset to behave like another. For example: make Elemental behave as a regular skillset (Basic Skill).</t>
  </si>
  <si>
    <t>or r7, r2, r0</t>
  </si>
  <si>
    <t>r7 = skillset ID</t>
  </si>
  <si>
    <t>r2 = Behavior ID</t>
  </si>
  <si>
    <t>r3 = 0xFF (null)</t>
  </si>
  <si>
    <t>Branch on null</t>
  </si>
  <si>
    <t>Don't forget to edit the "Action Menu" tab in FFTPatcher accordingly!</t>
  </si>
  <si>
    <t>References (Behavior)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</si>
</sst>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"/>
      <family val="3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quotePrefix="1"/>
    <xf numFmtId="0" fontId="0" fillId="3" borderId="0" xfId="0" applyFill="1"/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/>
    <xf numFmtId="0" fontId="0" fillId="7" borderId="0" xfId="0" quotePrefix="1" applyFill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7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quotePrefix="1" applyNumberFormat="1" applyFill="1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0" xfId="0" applyNumberForma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10" borderId="6" xfId="0" applyNumberFormat="1" applyFill="1" applyBorder="1" applyAlignment="1">
      <alignment horizontal="left"/>
    </xf>
    <xf numFmtId="0" fontId="0" fillId="7" borderId="0" xfId="0" applyNumberFormat="1" applyFill="1"/>
    <xf numFmtId="0" fontId="1" fillId="4" borderId="1" xfId="0" applyFont="1" applyFill="1" applyBorder="1" applyAlignment="1">
      <alignment horizontal="center" vertical="center"/>
    </xf>
    <xf numFmtId="0" fontId="0" fillId="5" borderId="0" xfId="0" applyFill="1"/>
    <xf numFmtId="0" fontId="1" fillId="11" borderId="0" xfId="0" applyFont="1" applyFill="1" applyAlignment="1">
      <alignment horizontal="center"/>
    </xf>
    <xf numFmtId="0" fontId="0" fillId="11" borderId="0" xfId="0" applyFill="1"/>
    <xf numFmtId="0" fontId="1" fillId="4" borderId="10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NumberFormat="1" applyFill="1" applyBorder="1" applyAlignment="1">
      <alignment horizontal="left"/>
    </xf>
    <xf numFmtId="0" fontId="0" fillId="8" borderId="4" xfId="0" applyNumberFormat="1" applyFill="1" applyBorder="1" applyAlignment="1">
      <alignment horizontal="left"/>
    </xf>
    <xf numFmtId="0" fontId="0" fillId="8" borderId="5" xfId="0" applyFill="1" applyBorder="1" applyAlignment="1">
      <alignment horizontal="center"/>
    </xf>
    <xf numFmtId="0" fontId="0" fillId="8" borderId="7" xfId="0" applyNumberForma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1" fillId="13" borderId="10" xfId="0" applyFont="1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12" borderId="8" xfId="0" applyFill="1" applyBorder="1" applyAlignment="1">
      <alignment horizontal="center" wrapText="1"/>
    </xf>
    <xf numFmtId="0" fontId="0" fillId="12" borderId="9" xfId="0" applyFill="1" applyBorder="1" applyAlignment="1">
      <alignment horizontal="center" wrapText="1"/>
    </xf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8B"/>
        </patternFill>
      </fill>
    </dxf>
    <dxf>
      <font>
        <b/>
        <i val="0"/>
      </font>
      <fill>
        <patternFill>
          <bgColor rgb="FFFF8585"/>
        </patternFill>
      </fill>
    </dxf>
    <dxf>
      <font>
        <b/>
        <i val="0"/>
      </font>
      <fill>
        <patternFill>
          <bgColor rgb="FFFF8585"/>
        </patternFill>
      </fill>
    </dxf>
    <dxf>
      <fill>
        <patternFill>
          <bgColor theme="1" tint="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66FF"/>
      <color rgb="FF7865ED"/>
      <color rgb="FFEBE600"/>
      <color rgb="FFE7E2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4</xdr:col>
      <xdr:colOff>47625</xdr:colOff>
      <xdr:row>0</xdr:row>
      <xdr:rowOff>257175</xdr:rowOff>
    </xdr:to>
    <xdr:sp macro="" textlink="">
      <xdr:nvSpPr>
        <xdr:cNvPr id="2" name="TextBox 1"/>
        <xdr:cNvSpPr txBox="1"/>
      </xdr:nvSpPr>
      <xdr:spPr>
        <a:xfrm>
          <a:off x="3505200" y="0"/>
          <a:ext cx="1257300" cy="2571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1100">
              <a:solidFill>
                <a:schemeClr val="bg1"/>
              </a:solidFill>
            </a:rPr>
            <a:t>Load</a:t>
          </a:r>
          <a:r>
            <a:rPr lang="en-CA" sz="1100" baseline="0">
              <a:solidFill>
                <a:schemeClr val="bg1"/>
              </a:solidFill>
            </a:rPr>
            <a:t> Bookmark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38100</xdr:colOff>
      <xdr:row>0</xdr:row>
      <xdr:rowOff>257175</xdr:rowOff>
    </xdr:to>
    <xdr:sp macro="" textlink="">
      <xdr:nvSpPr>
        <xdr:cNvPr id="3" name="TextBox 2"/>
        <xdr:cNvSpPr txBox="1"/>
      </xdr:nvSpPr>
      <xdr:spPr>
        <a:xfrm>
          <a:off x="6781800" y="0"/>
          <a:ext cx="1438275" cy="2571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1100">
              <a:solidFill>
                <a:schemeClr val="bg1"/>
              </a:solidFill>
            </a:rPr>
            <a:t>Save</a:t>
          </a:r>
          <a:r>
            <a:rPr lang="en-CA" sz="1100" baseline="0">
              <a:solidFill>
                <a:schemeClr val="bg1"/>
              </a:solidFill>
            </a:rPr>
            <a:t> Bookmark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5" tint="0.39997558519241921"/>
  </sheetPr>
  <dimension ref="A1:Z936"/>
  <sheetViews>
    <sheetView workbookViewId="0">
      <pane ySplit="1" topLeftCell="A2" activePane="bottomLeft" state="frozen"/>
      <selection activeCell="I21" sqref="I21"/>
      <selection pane="bottomLeft" activeCell="B2" sqref="B2"/>
    </sheetView>
  </sheetViews>
  <sheetFormatPr defaultRowHeight="15"/>
  <cols>
    <col min="1" max="1" width="12.140625" style="9" customWidth="1"/>
    <col min="2" max="2" width="25.85546875" style="4" customWidth="1"/>
    <col min="3" max="3" width="5.140625" style="1" customWidth="1"/>
    <col min="4" max="4" width="27.5703125" customWidth="1"/>
    <col min="5" max="5" width="11" customWidth="1"/>
    <col min="7" max="7" width="10.85546875" style="1" customWidth="1"/>
    <col min="8" max="8" width="9.140625" style="1"/>
    <col min="9" max="9" width="11.85546875" style="1" customWidth="1"/>
    <col min="10" max="10" width="23.5703125" customWidth="1"/>
    <col min="11" max="11" width="11.28515625" style="3" customWidth="1"/>
    <col min="12" max="12" width="7.85546875" style="1" customWidth="1"/>
    <col min="13" max="13" width="7.140625" style="1" customWidth="1"/>
    <col min="14" max="14" width="8.140625" style="1" customWidth="1"/>
    <col min="15" max="15" width="9.140625" style="1"/>
  </cols>
  <sheetData>
    <row r="1" spans="1:26" s="8" customFormat="1" ht="35.25" customHeight="1">
      <c r="A1" s="5" t="s">
        <v>38</v>
      </c>
      <c r="B1" s="67" t="s">
        <v>839</v>
      </c>
      <c r="C1" s="67"/>
      <c r="D1" s="67"/>
      <c r="E1" s="6" t="s">
        <v>39</v>
      </c>
      <c r="F1" s="67" t="s">
        <v>840</v>
      </c>
      <c r="G1" s="67"/>
      <c r="H1" s="67"/>
      <c r="I1" s="67"/>
      <c r="J1" s="67"/>
      <c r="K1" s="67"/>
      <c r="L1" s="7"/>
      <c r="M1" s="7"/>
      <c r="N1" s="7"/>
      <c r="O1" s="7"/>
      <c r="Z1" s="1">
        <f>INDEX('Compile Sheet'!$CF:$CF,ROW())</f>
        <v>0</v>
      </c>
    </row>
    <row r="2" spans="1:26">
      <c r="C2" s="1" t="str">
        <f>INDEX('Compile Sheet'!$CF:$CF,ROW())</f>
        <v xml:space="preserve"> </v>
      </c>
    </row>
    <row r="3" spans="1:26">
      <c r="A3" s="9" t="s">
        <v>40</v>
      </c>
      <c r="B3" s="42" t="str">
        <f>".org "&amp;$A$4</f>
        <v>.org 0x8014136C</v>
      </c>
      <c r="C3" s="1" t="str">
        <f>INDEX('Compile Sheet'!$CF:$CF,ROW())</f>
        <v xml:space="preserve"> </v>
      </c>
      <c r="D3" s="10"/>
      <c r="F3" s="1" t="s">
        <v>607</v>
      </c>
      <c r="G3" s="1" t="s">
        <v>609</v>
      </c>
      <c r="J3" s="43" t="s">
        <v>612</v>
      </c>
      <c r="K3" s="44" t="str">
        <f>A18</f>
        <v>0x8015037C</v>
      </c>
      <c r="L3" s="1" t="str">
        <f>"0x"&amp;DEC2HEX(HEX2DEC(MID(K3,3,4))+IF(HEX2DEC(RIGHT(M3,4))&gt;=32678,1,0),4)</f>
        <v>0x8015</v>
      </c>
      <c r="M3" s="1" t="str">
        <f>"0x"&amp;RIGHT(K3,4)</f>
        <v>0x037C</v>
      </c>
      <c r="Q3" s="1"/>
      <c r="R3" s="1"/>
    </row>
    <row r="4" spans="1:26">
      <c r="A4" s="9" t="s">
        <v>606</v>
      </c>
      <c r="B4" s="54" t="str">
        <f>"j "&amp;A9</f>
        <v>j 0x80150358</v>
      </c>
      <c r="C4" s="1" t="str">
        <f>INDEX('Compile Sheet'!$CF:$CF,ROW())</f>
        <v xml:space="preserve"> </v>
      </c>
      <c r="F4" s="1" t="s">
        <v>608</v>
      </c>
      <c r="G4" s="1" t="s">
        <v>610</v>
      </c>
      <c r="J4" s="43"/>
      <c r="Q4" s="1"/>
      <c r="R4" s="1"/>
    </row>
    <row r="5" spans="1:26">
      <c r="A5" s="9" t="str">
        <f>"0x80"&amp;DEC2HEX(4+HEX2DEC(RIGHT(INDEX(A:A,ROW()-1),6)),6)</f>
        <v>0x80141370</v>
      </c>
      <c r="B5" s="4" t="s">
        <v>605</v>
      </c>
      <c r="C5" s="1" t="str">
        <f>INDEX('Compile Sheet'!$CF:$CF,ROW())</f>
        <v xml:space="preserve"> </v>
      </c>
      <c r="D5" t="s">
        <v>842</v>
      </c>
      <c r="F5" s="1" t="s">
        <v>611</v>
      </c>
      <c r="J5" s="43"/>
      <c r="K5" s="1"/>
      <c r="R5" s="1"/>
    </row>
    <row r="6" spans="1:26">
      <c r="A6" s="41" t="str">
        <f>"0x80"&amp;DEC2HEX(4+HEX2DEC(RIGHT(INDEX(A:A,ROW()-1),6)),6)</f>
        <v>0x80141374</v>
      </c>
      <c r="D6" s="4"/>
      <c r="F6" s="1"/>
      <c r="J6" s="43"/>
      <c r="K6" s="1"/>
    </row>
    <row r="7" spans="1:26">
      <c r="D7" s="4"/>
    </row>
    <row r="8" spans="1:26">
      <c r="A8" s="9" t="s">
        <v>40</v>
      </c>
      <c r="B8" s="42" t="str">
        <f>".org "&amp;A9</f>
        <v>.org 0x80150358</v>
      </c>
      <c r="C8" s="1" t="str">
        <f>INDEX('Compile Sheet'!$CF:$CF,ROW())</f>
        <v xml:space="preserve"> </v>
      </c>
      <c r="D8" s="10"/>
      <c r="J8" s="43"/>
      <c r="K8" s="44"/>
    </row>
    <row r="9" spans="1:26">
      <c r="A9" s="53" t="s">
        <v>604</v>
      </c>
      <c r="B9" s="4" t="str">
        <f>"lui r1, "&amp;$L$3</f>
        <v>lui r1, 0x8015</v>
      </c>
      <c r="C9" s="33" t="str">
        <f>INDEX('Compile Sheet'!$CF:$CF,ROW())</f>
        <v xml:space="preserve"> </v>
      </c>
    </row>
    <row r="10" spans="1:26">
      <c r="A10" s="9" t="str">
        <f t="shared" ref="A10:A18" si="0">"0x80"&amp;DEC2HEX(4+HEX2DEC(RIGHT(INDEX(A:A,ROW()-1),6)),6)</f>
        <v>0x8015035C</v>
      </c>
      <c r="B10" s="4" t="s">
        <v>613</v>
      </c>
      <c r="C10" s="33" t="str">
        <f>INDEX('Compile Sheet'!$CF:$CF,ROW())</f>
        <v xml:space="preserve"> </v>
      </c>
    </row>
    <row r="11" spans="1:26">
      <c r="A11" s="9" t="str">
        <f t="shared" si="0"/>
        <v>0x80150360</v>
      </c>
      <c r="B11" s="4" t="str">
        <f>"lbu r2, "&amp;M3&amp;"(r1)"</f>
        <v>lbu r2, 0x037C(r1)</v>
      </c>
      <c r="C11" s="33" t="str">
        <f>INDEX('Compile Sheet'!$CF:$CF,ROW())</f>
        <v xml:space="preserve"> </v>
      </c>
      <c r="D11" t="s">
        <v>843</v>
      </c>
    </row>
    <row r="12" spans="1:26">
      <c r="A12" s="9" t="str">
        <f t="shared" si="0"/>
        <v>0x80150364</v>
      </c>
      <c r="B12" s="4" t="s">
        <v>614</v>
      </c>
      <c r="C12" s="33" t="str">
        <f>INDEX('Compile Sheet'!$CF:$CF,ROW())</f>
        <v xml:space="preserve"> </v>
      </c>
      <c r="D12" t="s">
        <v>844</v>
      </c>
    </row>
    <row r="13" spans="1:26">
      <c r="A13" s="9" t="str">
        <f t="shared" si="0"/>
        <v>0x80150368</v>
      </c>
      <c r="B13" s="52" t="str">
        <f>"beq r3,r2,"&amp;A16</f>
        <v>beq r3,r2,0x80150374</v>
      </c>
      <c r="C13" s="33" t="str">
        <f>INDEX('Compile Sheet'!$CF:$CF,ROW())</f>
        <v xml:space="preserve"> </v>
      </c>
      <c r="D13" s="10" t="s">
        <v>845</v>
      </c>
      <c r="L13"/>
      <c r="M13"/>
      <c r="N13"/>
      <c r="O13"/>
    </row>
    <row r="14" spans="1:26">
      <c r="A14" s="9" t="str">
        <f t="shared" si="0"/>
        <v>0x8015036C</v>
      </c>
      <c r="B14" s="4" t="s">
        <v>41</v>
      </c>
      <c r="C14" s="33" t="str">
        <f>INDEX('Compile Sheet'!$CF:$CF,ROW())</f>
        <v xml:space="preserve"> </v>
      </c>
      <c r="H14"/>
      <c r="I14"/>
      <c r="K14"/>
      <c r="L14"/>
      <c r="M14"/>
      <c r="N14"/>
      <c r="O14"/>
    </row>
    <row r="15" spans="1:26">
      <c r="A15" s="9" t="str">
        <f t="shared" si="0"/>
        <v>0x80150370</v>
      </c>
      <c r="B15" s="4" t="s">
        <v>841</v>
      </c>
      <c r="C15" s="33" t="str">
        <f>INDEX('Compile Sheet'!$CF:$CF,ROW())</f>
        <v xml:space="preserve"> </v>
      </c>
      <c r="G15"/>
      <c r="H15"/>
      <c r="I15"/>
      <c r="K15"/>
      <c r="L15"/>
      <c r="M15"/>
      <c r="N15"/>
      <c r="O15"/>
    </row>
    <row r="16" spans="1:26">
      <c r="A16" s="32" t="str">
        <f t="shared" si="0"/>
        <v>0x80150374</v>
      </c>
      <c r="B16" s="31" t="str">
        <f>"j "&amp;A6</f>
        <v>j 0x80141374</v>
      </c>
      <c r="C16" s="33" t="str">
        <f>INDEX('Compile Sheet'!$CF:$CF,ROW())</f>
        <v xml:space="preserve"> </v>
      </c>
      <c r="G16"/>
      <c r="H16"/>
      <c r="I16"/>
      <c r="K16"/>
      <c r="L16"/>
      <c r="M16"/>
      <c r="N16"/>
      <c r="O16"/>
    </row>
    <row r="17" spans="1:26">
      <c r="A17" s="9" t="str">
        <f t="shared" si="0"/>
        <v>0x80150378</v>
      </c>
      <c r="B17" s="4" t="s">
        <v>41</v>
      </c>
      <c r="C17" s="33" t="str">
        <f>INDEX('Compile Sheet'!$CF:$CF,ROW())</f>
        <v xml:space="preserve"> </v>
      </c>
      <c r="G17"/>
      <c r="H17"/>
      <c r="I17"/>
      <c r="K17"/>
      <c r="L17"/>
      <c r="M17"/>
      <c r="N17"/>
      <c r="O17"/>
    </row>
    <row r="18" spans="1:26">
      <c r="A18" s="9" t="str">
        <f t="shared" si="0"/>
        <v>0x8015037C</v>
      </c>
      <c r="B18" t="str">
        <f>'Skillset Behaviors'!$C$2</f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C18" s="33" t="str">
        <f>INDEX('Compile Sheet'!$CF:$CF,ROW())</f>
        <v>hex</v>
      </c>
      <c r="G18"/>
      <c r="H18"/>
      <c r="I18"/>
      <c r="K18"/>
      <c r="L18"/>
      <c r="M18"/>
      <c r="N18"/>
      <c r="O18"/>
    </row>
    <row r="19" spans="1:26" s="1" customFormat="1">
      <c r="A19" s="9" t="str">
        <f>"0x80"&amp;DEC2HEX(LEN(B18)/2+HEX2DEC(RIGHT(INDEX(A:A,ROW()-1),6)),6)</f>
        <v>0x8015045C</v>
      </c>
      <c r="B19" s="4"/>
      <c r="C19" s="33"/>
      <c r="D19"/>
      <c r="E19"/>
      <c r="F19"/>
      <c r="J19"/>
      <c r="K19" s="3"/>
      <c r="P19"/>
      <c r="Q19"/>
      <c r="R19"/>
      <c r="S19"/>
      <c r="T19"/>
      <c r="U19"/>
      <c r="V19"/>
      <c r="W19"/>
      <c r="X19"/>
      <c r="Y19"/>
      <c r="Z19"/>
    </row>
    <row r="20" spans="1:26" s="1" customFormat="1">
      <c r="E20"/>
      <c r="F20"/>
      <c r="J20"/>
      <c r="K20" s="3"/>
      <c r="P20"/>
      <c r="Q20"/>
      <c r="R20"/>
      <c r="S20"/>
      <c r="T20"/>
      <c r="U20"/>
      <c r="V20"/>
      <c r="W20"/>
      <c r="X20"/>
      <c r="Y20"/>
      <c r="Z20"/>
    </row>
    <row r="21" spans="1:26" s="1" customFormat="1">
      <c r="E21"/>
      <c r="F21"/>
      <c r="J21"/>
      <c r="K21" s="3"/>
      <c r="P21"/>
      <c r="Q21"/>
      <c r="R21"/>
      <c r="S21"/>
      <c r="T21"/>
      <c r="U21"/>
      <c r="V21"/>
      <c r="W21"/>
      <c r="X21"/>
      <c r="Y21"/>
      <c r="Z21"/>
    </row>
    <row r="22" spans="1:26" s="1" customFormat="1">
      <c r="E22"/>
      <c r="F22"/>
      <c r="J22"/>
      <c r="K22" s="3"/>
      <c r="P22"/>
      <c r="Q22"/>
      <c r="R22"/>
      <c r="S22"/>
      <c r="T22"/>
      <c r="U22"/>
      <c r="V22"/>
      <c r="W22"/>
      <c r="X22"/>
      <c r="Y22"/>
      <c r="Z22"/>
    </row>
    <row r="23" spans="1:26" s="1" customFormat="1">
      <c r="E23"/>
      <c r="F23"/>
      <c r="J23"/>
      <c r="K23" s="3"/>
      <c r="P23"/>
      <c r="Q23"/>
      <c r="R23"/>
      <c r="S23"/>
      <c r="T23"/>
      <c r="U23"/>
      <c r="V23"/>
      <c r="W23"/>
      <c r="X23"/>
      <c r="Y23"/>
      <c r="Z23"/>
    </row>
    <row r="24" spans="1:26" s="1" customFormat="1">
      <c r="E24"/>
      <c r="F24"/>
      <c r="J24"/>
      <c r="K24" s="3"/>
      <c r="P24"/>
      <c r="Q24"/>
      <c r="R24"/>
      <c r="S24"/>
      <c r="T24"/>
      <c r="U24"/>
      <c r="V24"/>
      <c r="W24"/>
      <c r="X24"/>
      <c r="Y24"/>
      <c r="Z24"/>
    </row>
    <row r="25" spans="1:26" s="1" customFormat="1">
      <c r="E25"/>
      <c r="F25"/>
      <c r="J25"/>
      <c r="K25" s="3"/>
      <c r="P25"/>
      <c r="Q25"/>
      <c r="R25"/>
      <c r="S25"/>
      <c r="T25"/>
      <c r="U25"/>
      <c r="V25"/>
      <c r="W25"/>
      <c r="X25"/>
      <c r="Y25"/>
      <c r="Z25"/>
    </row>
    <row r="26" spans="1:26" s="1" customFormat="1">
      <c r="E26"/>
      <c r="F26"/>
      <c r="J26"/>
      <c r="K26" s="3"/>
      <c r="P26"/>
      <c r="Q26"/>
      <c r="R26"/>
      <c r="S26"/>
      <c r="T26"/>
      <c r="U26"/>
      <c r="V26"/>
      <c r="W26"/>
      <c r="X26"/>
      <c r="Y26"/>
      <c r="Z26"/>
    </row>
    <row r="27" spans="1:26" s="1" customFormat="1">
      <c r="E27"/>
      <c r="F27"/>
      <c r="J27"/>
      <c r="K27" s="3"/>
      <c r="P27"/>
      <c r="Q27"/>
      <c r="R27"/>
      <c r="S27"/>
      <c r="T27"/>
      <c r="U27"/>
      <c r="V27"/>
      <c r="W27"/>
      <c r="X27"/>
      <c r="Y27"/>
      <c r="Z27"/>
    </row>
    <row r="28" spans="1:26" s="1" customFormat="1">
      <c r="E28"/>
      <c r="F28"/>
      <c r="J28"/>
      <c r="K28" s="3"/>
      <c r="P28"/>
      <c r="Q28"/>
      <c r="R28"/>
      <c r="S28"/>
      <c r="T28"/>
      <c r="U28"/>
      <c r="V28"/>
      <c r="W28"/>
      <c r="X28"/>
      <c r="Y28"/>
      <c r="Z28"/>
    </row>
    <row r="29" spans="1:26" s="1" customFormat="1">
      <c r="E29"/>
      <c r="F29"/>
      <c r="J29"/>
      <c r="K29" s="3"/>
      <c r="P29"/>
      <c r="Q29"/>
      <c r="R29"/>
      <c r="S29"/>
      <c r="T29"/>
      <c r="U29"/>
      <c r="V29"/>
      <c r="W29"/>
      <c r="X29"/>
      <c r="Y29"/>
      <c r="Z29"/>
    </row>
    <row r="30" spans="1:26" s="1" customFormat="1">
      <c r="E30"/>
      <c r="F30"/>
      <c r="J30"/>
      <c r="K30" s="3"/>
      <c r="P30"/>
      <c r="Q30"/>
      <c r="R30"/>
      <c r="S30"/>
      <c r="T30"/>
      <c r="U30"/>
      <c r="V30"/>
      <c r="W30"/>
      <c r="X30"/>
      <c r="Y30"/>
      <c r="Z30"/>
    </row>
    <row r="31" spans="1:26" s="1" customFormat="1">
      <c r="E31"/>
      <c r="F31"/>
      <c r="J31"/>
      <c r="K31" s="3"/>
      <c r="P31"/>
      <c r="Q31"/>
      <c r="R31"/>
      <c r="S31"/>
      <c r="T31"/>
      <c r="U31"/>
      <c r="V31"/>
      <c r="W31"/>
      <c r="X31"/>
      <c r="Y31"/>
      <c r="Z31"/>
    </row>
    <row r="32" spans="1:26" s="1" customFormat="1">
      <c r="E32"/>
      <c r="F32"/>
      <c r="J32"/>
      <c r="K32" s="3"/>
      <c r="P32"/>
      <c r="Q32"/>
      <c r="R32"/>
      <c r="S32"/>
      <c r="T32"/>
      <c r="U32"/>
      <c r="V32"/>
      <c r="W32"/>
      <c r="X32"/>
      <c r="Y32"/>
      <c r="Z32"/>
    </row>
    <row r="33" spans="1:26" s="1" customFormat="1">
      <c r="A33" s="9"/>
      <c r="B33" s="4"/>
      <c r="D33" s="4"/>
      <c r="E33"/>
      <c r="F33"/>
      <c r="J33"/>
      <c r="K33" s="3"/>
      <c r="P33"/>
      <c r="Q33"/>
      <c r="R33"/>
      <c r="S33"/>
      <c r="T33"/>
      <c r="U33"/>
      <c r="V33"/>
      <c r="W33"/>
      <c r="X33"/>
      <c r="Y33"/>
      <c r="Z33"/>
    </row>
    <row r="34" spans="1:26" s="1" customFormat="1">
      <c r="A34" s="9"/>
      <c r="B34" s="4"/>
      <c r="D34" s="4"/>
      <c r="E34"/>
      <c r="F34"/>
      <c r="J34"/>
      <c r="K34" s="3"/>
      <c r="P34"/>
      <c r="Q34"/>
      <c r="R34"/>
      <c r="S34"/>
      <c r="T34"/>
      <c r="U34"/>
      <c r="V34"/>
      <c r="W34"/>
      <c r="X34"/>
      <c r="Y34"/>
      <c r="Z34"/>
    </row>
    <row r="35" spans="1:26" s="1" customFormat="1">
      <c r="A35" s="9"/>
      <c r="B35" s="4"/>
      <c r="D35" s="4"/>
      <c r="E35"/>
      <c r="F35"/>
      <c r="J35"/>
      <c r="K35" s="3"/>
      <c r="P35"/>
      <c r="Q35"/>
      <c r="R35"/>
      <c r="S35"/>
      <c r="T35"/>
      <c r="U35"/>
      <c r="V35"/>
      <c r="W35"/>
      <c r="X35"/>
      <c r="Y35"/>
      <c r="Z35"/>
    </row>
    <row r="36" spans="1:26" s="1" customFormat="1">
      <c r="A36" s="9"/>
      <c r="B36" s="4"/>
      <c r="D36" s="4"/>
      <c r="E36"/>
      <c r="F36"/>
      <c r="J36"/>
      <c r="K36" s="3"/>
      <c r="P36"/>
      <c r="Q36"/>
      <c r="R36"/>
      <c r="S36"/>
      <c r="T36"/>
      <c r="U36"/>
      <c r="V36"/>
      <c r="W36"/>
      <c r="X36"/>
      <c r="Y36"/>
      <c r="Z36"/>
    </row>
    <row r="37" spans="1:26" s="1" customFormat="1">
      <c r="A37" s="9"/>
      <c r="B37" s="4"/>
      <c r="D37" s="4"/>
      <c r="E37"/>
      <c r="F37"/>
      <c r="J37"/>
      <c r="K37" s="3"/>
      <c r="P37"/>
      <c r="Q37"/>
      <c r="R37"/>
      <c r="S37"/>
      <c r="T37"/>
      <c r="U37"/>
      <c r="V37"/>
      <c r="W37"/>
      <c r="X37"/>
      <c r="Y37"/>
      <c r="Z37"/>
    </row>
    <row r="38" spans="1:26" s="1" customFormat="1">
      <c r="A38" s="9"/>
      <c r="B38" s="4"/>
      <c r="D38" s="4"/>
      <c r="E38"/>
      <c r="F38"/>
      <c r="J38"/>
      <c r="K38" s="3"/>
      <c r="P38"/>
      <c r="Q38"/>
      <c r="R38"/>
      <c r="S38"/>
      <c r="T38"/>
      <c r="U38"/>
      <c r="V38"/>
      <c r="W38"/>
      <c r="X38"/>
      <c r="Y38"/>
      <c r="Z38"/>
    </row>
    <row r="39" spans="1:26" s="1" customFormat="1">
      <c r="A39" s="9"/>
      <c r="B39" s="4"/>
      <c r="D39" s="4"/>
      <c r="E39"/>
      <c r="F39"/>
      <c r="J39"/>
      <c r="K39" s="3"/>
      <c r="P39"/>
      <c r="Q39"/>
      <c r="R39"/>
      <c r="S39"/>
      <c r="T39"/>
      <c r="U39"/>
      <c r="V39"/>
      <c r="W39"/>
      <c r="X39"/>
      <c r="Y39"/>
      <c r="Z39"/>
    </row>
    <row r="40" spans="1:26" s="1" customFormat="1">
      <c r="A40" s="9"/>
      <c r="B40" s="4"/>
      <c r="D40" s="4"/>
      <c r="E40"/>
      <c r="F40"/>
      <c r="J40"/>
      <c r="K40" s="3"/>
      <c r="P40"/>
      <c r="Q40"/>
      <c r="R40"/>
      <c r="S40"/>
      <c r="T40"/>
      <c r="U40"/>
      <c r="V40"/>
      <c r="W40"/>
      <c r="X40"/>
      <c r="Y40"/>
      <c r="Z40"/>
    </row>
    <row r="41" spans="1:26" s="1" customFormat="1">
      <c r="A41" s="9"/>
      <c r="B41" s="4"/>
      <c r="D41" s="4"/>
      <c r="E41"/>
      <c r="F41"/>
      <c r="J41"/>
      <c r="K41" s="3"/>
      <c r="P41"/>
      <c r="Q41"/>
      <c r="R41"/>
      <c r="S41"/>
      <c r="T41"/>
      <c r="U41"/>
      <c r="V41"/>
      <c r="W41"/>
      <c r="X41"/>
      <c r="Y41"/>
      <c r="Z41"/>
    </row>
    <row r="42" spans="1:26" s="1" customFormat="1">
      <c r="A42" s="9"/>
      <c r="B42" s="4"/>
      <c r="D42" s="4"/>
      <c r="E42"/>
      <c r="F42"/>
      <c r="J42"/>
      <c r="K42" s="3"/>
      <c r="P42"/>
      <c r="Q42"/>
      <c r="R42"/>
      <c r="S42"/>
      <c r="T42"/>
      <c r="U42"/>
      <c r="V42"/>
      <c r="W42"/>
      <c r="X42"/>
      <c r="Y42"/>
      <c r="Z42"/>
    </row>
    <row r="43" spans="1:26" s="1" customFormat="1">
      <c r="A43" s="9"/>
      <c r="B43" s="4"/>
      <c r="D43" s="4"/>
      <c r="E43"/>
      <c r="F43"/>
      <c r="J43"/>
      <c r="K43" s="3"/>
      <c r="P43"/>
      <c r="Q43"/>
      <c r="R43"/>
      <c r="S43"/>
      <c r="T43"/>
      <c r="U43"/>
      <c r="V43"/>
      <c r="W43"/>
      <c r="X43"/>
      <c r="Y43"/>
      <c r="Z43"/>
    </row>
    <row r="44" spans="1:26" s="1" customFormat="1">
      <c r="A44" s="9"/>
      <c r="B44" s="4"/>
      <c r="D44" s="4"/>
      <c r="E44"/>
      <c r="F44"/>
      <c r="J44"/>
      <c r="K44" s="3"/>
      <c r="P44"/>
      <c r="Q44"/>
      <c r="R44"/>
      <c r="S44"/>
      <c r="T44"/>
      <c r="U44"/>
      <c r="V44"/>
      <c r="W44"/>
      <c r="X44"/>
      <c r="Y44"/>
      <c r="Z44"/>
    </row>
    <row r="45" spans="1:26" s="1" customFormat="1">
      <c r="A45" s="9"/>
      <c r="B45" s="4"/>
      <c r="D45" s="4"/>
      <c r="E45"/>
      <c r="F45"/>
      <c r="J45"/>
      <c r="K45" s="3"/>
      <c r="P45"/>
      <c r="Q45"/>
      <c r="R45"/>
      <c r="S45"/>
      <c r="T45"/>
      <c r="U45"/>
      <c r="V45"/>
      <c r="W45"/>
      <c r="X45"/>
      <c r="Y45"/>
      <c r="Z45"/>
    </row>
    <row r="46" spans="1:26" s="1" customFormat="1">
      <c r="A46" s="9"/>
      <c r="B46" s="4"/>
      <c r="D46" s="4"/>
      <c r="E46"/>
      <c r="F46"/>
      <c r="J46"/>
      <c r="K46" s="3"/>
      <c r="P46"/>
      <c r="Q46"/>
      <c r="R46"/>
      <c r="S46"/>
      <c r="T46"/>
      <c r="U46"/>
      <c r="V46"/>
      <c r="W46"/>
      <c r="X46"/>
      <c r="Y46"/>
      <c r="Z46"/>
    </row>
    <row r="47" spans="1:26" s="1" customFormat="1">
      <c r="A47" s="9"/>
      <c r="B47" s="4"/>
      <c r="D47" s="4"/>
      <c r="E47"/>
      <c r="F47"/>
      <c r="J47"/>
      <c r="K47" s="3"/>
      <c r="P47"/>
      <c r="Q47"/>
      <c r="R47"/>
      <c r="S47"/>
      <c r="T47"/>
      <c r="U47"/>
      <c r="V47"/>
      <c r="W47"/>
      <c r="X47"/>
      <c r="Y47"/>
      <c r="Z47"/>
    </row>
    <row r="48" spans="1:26" s="1" customFormat="1">
      <c r="A48" s="9"/>
      <c r="B48" s="4"/>
      <c r="D48" s="4"/>
      <c r="E48"/>
      <c r="F48"/>
      <c r="J48"/>
      <c r="K48" s="3"/>
      <c r="P48"/>
      <c r="Q48"/>
      <c r="R48"/>
      <c r="S48"/>
      <c r="T48"/>
      <c r="U48"/>
      <c r="V48"/>
      <c r="W48"/>
      <c r="X48"/>
      <c r="Y48"/>
      <c r="Z48"/>
    </row>
    <row r="49" spans="1:26" s="1" customFormat="1">
      <c r="A49" s="9"/>
      <c r="B49" s="4"/>
      <c r="D49" s="4"/>
      <c r="E49"/>
      <c r="F49"/>
      <c r="J49"/>
      <c r="K49" s="3"/>
      <c r="P49"/>
      <c r="Q49"/>
      <c r="R49"/>
      <c r="S49"/>
      <c r="T49"/>
      <c r="U49"/>
      <c r="V49"/>
      <c r="W49"/>
      <c r="X49"/>
      <c r="Y49"/>
      <c r="Z49"/>
    </row>
    <row r="50" spans="1:26" s="1" customFormat="1">
      <c r="A50" s="9"/>
      <c r="B50" s="4"/>
      <c r="D50" s="4"/>
      <c r="E50"/>
      <c r="F50"/>
      <c r="J50"/>
      <c r="K50" s="3"/>
      <c r="P50"/>
      <c r="Q50"/>
      <c r="R50"/>
      <c r="S50"/>
      <c r="T50"/>
      <c r="U50"/>
      <c r="V50"/>
      <c r="W50"/>
      <c r="X50"/>
      <c r="Y50"/>
      <c r="Z50"/>
    </row>
    <row r="51" spans="1:26" s="1" customFormat="1">
      <c r="A51" s="9"/>
      <c r="B51" s="4"/>
      <c r="D51" s="4"/>
      <c r="E51"/>
      <c r="F51"/>
      <c r="J51"/>
      <c r="K51" s="3"/>
      <c r="P51"/>
      <c r="Q51"/>
      <c r="R51"/>
      <c r="S51"/>
      <c r="T51"/>
      <c r="U51"/>
      <c r="V51"/>
      <c r="W51"/>
      <c r="X51"/>
      <c r="Y51"/>
      <c r="Z51"/>
    </row>
    <row r="52" spans="1:26" s="1" customFormat="1">
      <c r="A52" s="9"/>
      <c r="B52" s="4"/>
      <c r="D52" s="4"/>
      <c r="E52"/>
      <c r="F52"/>
      <c r="J52"/>
      <c r="K52" s="3"/>
      <c r="P52"/>
      <c r="Q52"/>
      <c r="R52"/>
      <c r="S52"/>
      <c r="T52"/>
      <c r="U52"/>
      <c r="V52"/>
      <c r="W52"/>
      <c r="X52"/>
      <c r="Y52"/>
      <c r="Z52"/>
    </row>
    <row r="53" spans="1:26" s="1" customFormat="1">
      <c r="A53" s="9"/>
      <c r="B53" s="4"/>
      <c r="D53" s="4"/>
      <c r="E53"/>
      <c r="F53"/>
      <c r="J53"/>
      <c r="K53" s="3"/>
      <c r="P53"/>
      <c r="Q53"/>
      <c r="R53"/>
      <c r="S53"/>
      <c r="T53"/>
      <c r="U53"/>
      <c r="V53"/>
      <c r="W53"/>
      <c r="X53"/>
      <c r="Y53"/>
      <c r="Z53"/>
    </row>
    <row r="54" spans="1:26" s="1" customFormat="1">
      <c r="A54" s="9"/>
      <c r="B54" s="4"/>
      <c r="D54" s="4"/>
      <c r="E54"/>
      <c r="F54"/>
      <c r="J54"/>
      <c r="K54" s="3"/>
      <c r="P54"/>
      <c r="Q54"/>
      <c r="R54"/>
      <c r="S54"/>
      <c r="T54"/>
      <c r="U54"/>
      <c r="V54"/>
      <c r="W54"/>
      <c r="X54"/>
      <c r="Y54"/>
      <c r="Z54"/>
    </row>
    <row r="55" spans="1:26" s="1" customFormat="1">
      <c r="A55" s="9"/>
      <c r="B55" s="4"/>
      <c r="D55" s="4"/>
      <c r="E55"/>
      <c r="F55"/>
      <c r="J55"/>
      <c r="K55" s="3"/>
      <c r="P55"/>
      <c r="Q55"/>
      <c r="R55"/>
      <c r="S55"/>
      <c r="T55"/>
      <c r="U55"/>
      <c r="V55"/>
      <c r="W55"/>
      <c r="X55"/>
      <c r="Y55"/>
      <c r="Z55"/>
    </row>
    <row r="56" spans="1:26" s="1" customFormat="1">
      <c r="A56" s="9"/>
      <c r="B56" s="4"/>
      <c r="D56" s="4"/>
      <c r="E56"/>
      <c r="F56"/>
      <c r="J56"/>
      <c r="K56" s="3"/>
      <c r="P56"/>
      <c r="Q56"/>
      <c r="R56"/>
      <c r="S56"/>
      <c r="T56"/>
      <c r="U56"/>
      <c r="V56"/>
      <c r="W56"/>
      <c r="X56"/>
      <c r="Y56"/>
      <c r="Z56"/>
    </row>
    <row r="57" spans="1:26" s="1" customFormat="1">
      <c r="A57" s="9"/>
      <c r="B57" s="4"/>
      <c r="D57" s="4"/>
      <c r="E57"/>
      <c r="F57"/>
      <c r="J57"/>
      <c r="K57" s="3"/>
      <c r="P57"/>
      <c r="Q57"/>
      <c r="R57"/>
      <c r="S57"/>
      <c r="T57"/>
      <c r="U57"/>
      <c r="V57"/>
      <c r="W57"/>
      <c r="X57"/>
      <c r="Y57"/>
      <c r="Z57"/>
    </row>
    <row r="58" spans="1:26" s="1" customFormat="1">
      <c r="A58" s="9"/>
      <c r="B58" s="4"/>
      <c r="D58" s="4"/>
      <c r="E58"/>
      <c r="F58"/>
      <c r="J58"/>
      <c r="K58" s="3"/>
      <c r="P58"/>
      <c r="Q58"/>
      <c r="R58"/>
      <c r="S58"/>
      <c r="T58"/>
      <c r="U58"/>
      <c r="V58"/>
      <c r="W58"/>
      <c r="X58"/>
      <c r="Y58"/>
      <c r="Z58"/>
    </row>
    <row r="59" spans="1:26" s="1" customFormat="1">
      <c r="A59" s="9"/>
      <c r="B59" s="4"/>
      <c r="D59" s="4"/>
      <c r="E59"/>
      <c r="F59"/>
      <c r="J59"/>
      <c r="K59" s="3"/>
      <c r="P59"/>
      <c r="Q59"/>
      <c r="R59"/>
      <c r="S59"/>
      <c r="T59"/>
      <c r="U59"/>
      <c r="V59"/>
      <c r="W59"/>
      <c r="X59"/>
      <c r="Y59"/>
      <c r="Z59"/>
    </row>
    <row r="60" spans="1:26" s="1" customFormat="1">
      <c r="A60" s="9"/>
      <c r="B60" s="4"/>
      <c r="D60" s="4"/>
      <c r="E60"/>
      <c r="F60"/>
      <c r="J60"/>
      <c r="K60" s="3"/>
      <c r="P60"/>
      <c r="Q60"/>
      <c r="R60"/>
      <c r="S60"/>
      <c r="T60"/>
      <c r="U60"/>
      <c r="V60"/>
      <c r="W60"/>
      <c r="X60"/>
      <c r="Y60"/>
      <c r="Z60"/>
    </row>
    <row r="61" spans="1:26" s="1" customFormat="1">
      <c r="A61" s="9"/>
      <c r="B61" s="4"/>
      <c r="D61" s="4"/>
      <c r="E61"/>
      <c r="F61"/>
      <c r="J61"/>
      <c r="K61" s="3"/>
      <c r="P61"/>
      <c r="Q61"/>
      <c r="R61"/>
      <c r="S61"/>
      <c r="T61"/>
      <c r="U61"/>
      <c r="V61"/>
      <c r="W61"/>
      <c r="X61"/>
      <c r="Y61"/>
      <c r="Z61"/>
    </row>
    <row r="62" spans="1:26" s="1" customFormat="1">
      <c r="A62" s="9"/>
      <c r="B62" s="4"/>
      <c r="D62" s="4"/>
      <c r="E62"/>
      <c r="F62"/>
      <c r="J62"/>
      <c r="K62" s="3"/>
      <c r="P62"/>
      <c r="Q62"/>
      <c r="R62"/>
      <c r="S62"/>
      <c r="T62"/>
      <c r="U62"/>
      <c r="V62"/>
      <c r="W62"/>
      <c r="X62"/>
      <c r="Y62"/>
      <c r="Z62"/>
    </row>
    <row r="63" spans="1:26" s="1" customFormat="1">
      <c r="A63" s="9"/>
      <c r="B63" s="4"/>
      <c r="D63" s="4"/>
      <c r="E63"/>
      <c r="F63"/>
      <c r="J63"/>
      <c r="K63" s="3"/>
      <c r="P63"/>
      <c r="Q63"/>
      <c r="R63"/>
      <c r="S63"/>
      <c r="T63"/>
      <c r="U63"/>
      <c r="V63"/>
      <c r="W63"/>
      <c r="X63"/>
      <c r="Y63"/>
      <c r="Z63"/>
    </row>
    <row r="64" spans="1:26" s="1" customFormat="1">
      <c r="A64" s="9"/>
      <c r="B64" s="4"/>
      <c r="D64" s="4"/>
      <c r="E64"/>
      <c r="F64"/>
      <c r="J64"/>
      <c r="K64" s="3"/>
      <c r="P64"/>
      <c r="Q64"/>
      <c r="R64"/>
      <c r="S64"/>
      <c r="T64"/>
      <c r="U64"/>
      <c r="V64"/>
      <c r="W64"/>
      <c r="X64"/>
      <c r="Y64"/>
      <c r="Z64"/>
    </row>
    <row r="65" spans="1:26" s="1" customFormat="1">
      <c r="A65" s="9"/>
      <c r="B65" s="4"/>
      <c r="D65" s="4"/>
      <c r="E65"/>
      <c r="F65"/>
      <c r="J65"/>
      <c r="K65" s="3"/>
      <c r="P65"/>
      <c r="Q65"/>
      <c r="R65"/>
      <c r="S65"/>
      <c r="T65"/>
      <c r="U65"/>
      <c r="V65"/>
      <c r="W65"/>
      <c r="X65"/>
      <c r="Y65"/>
      <c r="Z65"/>
    </row>
    <row r="66" spans="1:26" s="1" customFormat="1">
      <c r="A66" s="9"/>
      <c r="B66" s="4"/>
      <c r="D66" s="4"/>
      <c r="E66"/>
      <c r="F66"/>
      <c r="J66"/>
      <c r="K66" s="3"/>
      <c r="P66"/>
      <c r="Q66"/>
      <c r="R66"/>
      <c r="S66"/>
      <c r="T66"/>
      <c r="U66"/>
      <c r="V66"/>
      <c r="W66"/>
      <c r="X66"/>
      <c r="Y66"/>
      <c r="Z66"/>
    </row>
    <row r="67" spans="1:26" s="1" customFormat="1">
      <c r="A67" s="9"/>
      <c r="B67" s="4"/>
      <c r="D67" s="4"/>
      <c r="E67"/>
      <c r="F67"/>
      <c r="J67"/>
      <c r="K67" s="3"/>
      <c r="P67"/>
      <c r="Q67"/>
      <c r="R67"/>
      <c r="S67"/>
      <c r="T67"/>
      <c r="U67"/>
      <c r="V67"/>
      <c r="W67"/>
      <c r="X67"/>
      <c r="Y67"/>
      <c r="Z67"/>
    </row>
    <row r="68" spans="1:26" s="1" customFormat="1">
      <c r="A68" s="9"/>
      <c r="B68" s="4"/>
      <c r="D68" s="4"/>
      <c r="E68"/>
      <c r="F68"/>
      <c r="J68"/>
      <c r="K68" s="3"/>
      <c r="P68"/>
      <c r="Q68"/>
      <c r="R68"/>
      <c r="S68"/>
      <c r="T68"/>
      <c r="U68"/>
      <c r="V68"/>
      <c r="W68"/>
      <c r="X68"/>
      <c r="Y68"/>
      <c r="Z68"/>
    </row>
    <row r="69" spans="1:26" s="1" customFormat="1">
      <c r="A69" s="9"/>
      <c r="B69" s="4"/>
      <c r="D69" s="4"/>
      <c r="E69"/>
      <c r="F69"/>
      <c r="J69"/>
      <c r="K69" s="3"/>
      <c r="P69"/>
      <c r="Q69"/>
      <c r="R69"/>
      <c r="S69"/>
      <c r="T69"/>
      <c r="U69"/>
      <c r="V69"/>
      <c r="W69"/>
      <c r="X69"/>
      <c r="Y69"/>
      <c r="Z69"/>
    </row>
    <row r="70" spans="1:26" s="1" customFormat="1">
      <c r="A70" s="9"/>
      <c r="B70" s="4"/>
      <c r="D70" s="4"/>
      <c r="E70"/>
      <c r="F70"/>
      <c r="J70"/>
      <c r="K70" s="3"/>
      <c r="P70"/>
      <c r="Q70"/>
      <c r="R70"/>
      <c r="S70"/>
      <c r="T70"/>
      <c r="U70"/>
      <c r="V70"/>
      <c r="W70"/>
      <c r="X70"/>
      <c r="Y70"/>
      <c r="Z70"/>
    </row>
    <row r="71" spans="1:26" s="1" customFormat="1">
      <c r="A71" s="9"/>
      <c r="B71" s="4"/>
      <c r="D71" s="4"/>
      <c r="E71"/>
      <c r="F71"/>
      <c r="J71"/>
      <c r="K71" s="3"/>
      <c r="P71"/>
      <c r="Q71"/>
      <c r="R71"/>
      <c r="S71"/>
      <c r="T71"/>
      <c r="U71"/>
      <c r="V71"/>
      <c r="W71"/>
      <c r="X71"/>
      <c r="Y71"/>
      <c r="Z71"/>
    </row>
    <row r="72" spans="1:26" s="1" customFormat="1">
      <c r="A72" s="9"/>
      <c r="B72" s="4"/>
      <c r="D72" s="4"/>
      <c r="E72"/>
      <c r="F72"/>
      <c r="J72"/>
      <c r="K72" s="3"/>
      <c r="P72"/>
      <c r="Q72"/>
      <c r="R72"/>
      <c r="S72"/>
      <c r="T72"/>
      <c r="U72"/>
      <c r="V72"/>
      <c r="W72"/>
      <c r="X72"/>
      <c r="Y72"/>
      <c r="Z72"/>
    </row>
    <row r="73" spans="1:26" s="1" customFormat="1">
      <c r="A73" s="9"/>
      <c r="B73" s="4"/>
      <c r="D73" s="4"/>
      <c r="E73"/>
      <c r="F73"/>
      <c r="J73"/>
      <c r="K73" s="3"/>
      <c r="P73"/>
      <c r="Q73"/>
      <c r="R73"/>
      <c r="S73"/>
      <c r="T73"/>
      <c r="U73"/>
      <c r="V73"/>
      <c r="W73"/>
      <c r="X73"/>
      <c r="Y73"/>
      <c r="Z73"/>
    </row>
    <row r="74" spans="1:26" s="1" customFormat="1">
      <c r="A74" s="9"/>
      <c r="B74" s="4"/>
      <c r="D74" s="4"/>
      <c r="E74"/>
      <c r="F74"/>
      <c r="J74"/>
      <c r="K74" s="3"/>
      <c r="P74"/>
      <c r="Q74"/>
      <c r="R74"/>
      <c r="S74"/>
      <c r="T74"/>
      <c r="U74"/>
      <c r="V74"/>
      <c r="W74"/>
      <c r="X74"/>
      <c r="Y74"/>
      <c r="Z74"/>
    </row>
    <row r="75" spans="1:26" s="1" customFormat="1">
      <c r="A75" s="9"/>
      <c r="B75" s="4"/>
      <c r="D75" s="4"/>
      <c r="E75"/>
      <c r="F75"/>
      <c r="J75"/>
      <c r="K75" s="3"/>
      <c r="P75"/>
      <c r="Q75"/>
      <c r="R75"/>
      <c r="S75"/>
      <c r="T75"/>
      <c r="U75"/>
      <c r="V75"/>
      <c r="W75"/>
      <c r="X75"/>
      <c r="Y75"/>
      <c r="Z75"/>
    </row>
    <row r="76" spans="1:26" s="1" customFormat="1">
      <c r="A76" s="9"/>
      <c r="B76" s="4"/>
      <c r="D76" s="4"/>
      <c r="E76"/>
      <c r="F76"/>
      <c r="J76"/>
      <c r="K76" s="3"/>
      <c r="P76"/>
      <c r="Q76"/>
      <c r="R76"/>
      <c r="S76"/>
      <c r="T76"/>
      <c r="U76"/>
      <c r="V76"/>
      <c r="W76"/>
      <c r="X76"/>
      <c r="Y76"/>
      <c r="Z76"/>
    </row>
    <row r="77" spans="1:26" s="1" customFormat="1">
      <c r="A77" s="9"/>
      <c r="B77" s="4"/>
      <c r="D77" s="4"/>
      <c r="E77"/>
      <c r="F77"/>
      <c r="J77"/>
      <c r="K77" s="3"/>
      <c r="P77"/>
      <c r="Q77"/>
      <c r="R77"/>
      <c r="S77"/>
      <c r="T77"/>
      <c r="U77"/>
      <c r="V77"/>
      <c r="W77"/>
      <c r="X77"/>
      <c r="Y77"/>
      <c r="Z77"/>
    </row>
    <row r="78" spans="1:26" s="1" customFormat="1">
      <c r="A78" s="9"/>
      <c r="B78" s="4"/>
      <c r="D78" s="4"/>
      <c r="E78"/>
      <c r="F78"/>
      <c r="J78"/>
      <c r="K78" s="3"/>
      <c r="P78"/>
      <c r="Q78"/>
      <c r="R78"/>
      <c r="S78"/>
      <c r="T78"/>
      <c r="U78"/>
      <c r="V78"/>
      <c r="W78"/>
      <c r="X78"/>
      <c r="Y78"/>
      <c r="Z78"/>
    </row>
    <row r="79" spans="1:26" s="1" customFormat="1">
      <c r="A79" s="9"/>
      <c r="B79" s="4"/>
      <c r="D79" s="4"/>
      <c r="E79"/>
      <c r="F79"/>
      <c r="J79"/>
      <c r="K79" s="3"/>
      <c r="P79"/>
      <c r="Q79"/>
      <c r="R79"/>
      <c r="S79"/>
      <c r="T79"/>
      <c r="U79"/>
      <c r="V79"/>
      <c r="W79"/>
      <c r="X79"/>
      <c r="Y79"/>
      <c r="Z79"/>
    </row>
    <row r="80" spans="1:26" s="1" customFormat="1">
      <c r="A80" s="9"/>
      <c r="B80" s="4"/>
      <c r="D80" s="4"/>
      <c r="E80"/>
      <c r="F80"/>
      <c r="J80"/>
      <c r="K80" s="3"/>
      <c r="P80"/>
      <c r="Q80"/>
      <c r="R80"/>
      <c r="S80"/>
      <c r="T80"/>
      <c r="U80"/>
      <c r="V80"/>
      <c r="W80"/>
      <c r="X80"/>
      <c r="Y80"/>
      <c r="Z80"/>
    </row>
    <row r="81" spans="1:26" s="1" customFormat="1">
      <c r="A81" s="9"/>
      <c r="B81" s="4"/>
      <c r="D81" s="4"/>
      <c r="E81"/>
      <c r="F81"/>
      <c r="J81"/>
      <c r="K81" s="3"/>
      <c r="P81"/>
      <c r="Q81"/>
      <c r="R81"/>
      <c r="S81"/>
      <c r="T81"/>
      <c r="U81"/>
      <c r="V81"/>
      <c r="W81"/>
      <c r="X81"/>
      <c r="Y81"/>
      <c r="Z81"/>
    </row>
    <row r="82" spans="1:26" s="1" customFormat="1">
      <c r="A82" s="9"/>
      <c r="B82" s="4"/>
      <c r="D82" s="4"/>
      <c r="E82"/>
      <c r="F82"/>
      <c r="J82"/>
      <c r="K82" s="3"/>
      <c r="P82"/>
      <c r="Q82"/>
      <c r="R82"/>
      <c r="S82"/>
      <c r="T82"/>
      <c r="U82"/>
      <c r="V82"/>
      <c r="W82"/>
      <c r="X82"/>
      <c r="Y82"/>
      <c r="Z82"/>
    </row>
    <row r="83" spans="1:26" s="1" customFormat="1">
      <c r="A83" s="9"/>
      <c r="B83" s="4"/>
      <c r="D83" s="4"/>
      <c r="E83"/>
      <c r="F83"/>
      <c r="J83"/>
      <c r="K83" s="3"/>
      <c r="P83"/>
      <c r="Q83"/>
      <c r="R83"/>
      <c r="S83"/>
      <c r="T83"/>
      <c r="U83"/>
      <c r="V83"/>
      <c r="W83"/>
      <c r="X83"/>
      <c r="Y83"/>
      <c r="Z83"/>
    </row>
    <row r="84" spans="1:26" s="1" customFormat="1">
      <c r="A84" s="9"/>
      <c r="B84" s="4"/>
      <c r="D84" s="4"/>
      <c r="E84"/>
      <c r="F84"/>
      <c r="J84"/>
      <c r="K84" s="3"/>
      <c r="P84"/>
      <c r="Q84"/>
      <c r="R84"/>
      <c r="S84"/>
      <c r="T84"/>
      <c r="U84"/>
      <c r="V84"/>
      <c r="W84"/>
      <c r="X84"/>
      <c r="Y84"/>
      <c r="Z84"/>
    </row>
    <row r="85" spans="1:26" s="1" customFormat="1">
      <c r="A85" s="9"/>
      <c r="B85" s="4"/>
      <c r="D85" s="4"/>
      <c r="E85"/>
      <c r="F85"/>
      <c r="J85"/>
      <c r="K85" s="3"/>
      <c r="P85"/>
      <c r="Q85"/>
      <c r="R85"/>
      <c r="S85"/>
      <c r="T85"/>
      <c r="U85"/>
      <c r="V85"/>
      <c r="W85"/>
      <c r="X85"/>
      <c r="Y85"/>
      <c r="Z85"/>
    </row>
    <row r="86" spans="1:26" s="1" customFormat="1">
      <c r="A86" s="9"/>
      <c r="B86" s="4"/>
      <c r="D86" s="4"/>
      <c r="E86"/>
      <c r="F86"/>
      <c r="J86"/>
      <c r="K86" s="3"/>
      <c r="P86"/>
      <c r="Q86"/>
      <c r="R86"/>
      <c r="S86"/>
      <c r="T86"/>
      <c r="U86"/>
      <c r="V86"/>
      <c r="W86"/>
      <c r="X86"/>
      <c r="Y86"/>
      <c r="Z86"/>
    </row>
    <row r="87" spans="1:26" s="1" customFormat="1">
      <c r="A87" s="9"/>
      <c r="B87" s="4"/>
      <c r="D87" s="4"/>
      <c r="E87"/>
      <c r="F87"/>
      <c r="J87"/>
      <c r="K87" s="3"/>
      <c r="P87"/>
      <c r="Q87"/>
      <c r="R87"/>
      <c r="S87"/>
      <c r="T87"/>
      <c r="U87"/>
      <c r="V87"/>
      <c r="W87"/>
      <c r="X87"/>
      <c r="Y87"/>
      <c r="Z87"/>
    </row>
    <row r="88" spans="1:26" s="1" customFormat="1">
      <c r="A88" s="9"/>
      <c r="B88" s="4"/>
      <c r="D88" s="4"/>
      <c r="E88"/>
      <c r="F88"/>
      <c r="J88"/>
      <c r="K88" s="3"/>
      <c r="P88"/>
      <c r="Q88"/>
      <c r="R88"/>
      <c r="S88"/>
      <c r="T88"/>
      <c r="U88"/>
      <c r="V88"/>
      <c r="W88"/>
      <c r="X88"/>
      <c r="Y88"/>
      <c r="Z88"/>
    </row>
    <row r="89" spans="1:26" s="1" customFormat="1">
      <c r="A89" s="9"/>
      <c r="B89" s="4"/>
      <c r="D89" s="4"/>
      <c r="E89"/>
      <c r="F89"/>
      <c r="J89"/>
      <c r="K89" s="3"/>
      <c r="P89"/>
      <c r="Q89"/>
      <c r="R89"/>
      <c r="S89"/>
      <c r="T89"/>
      <c r="U89"/>
      <c r="V89"/>
      <c r="W89"/>
      <c r="X89"/>
      <c r="Y89"/>
      <c r="Z89"/>
    </row>
    <row r="90" spans="1:26" s="1" customFormat="1">
      <c r="A90" s="9"/>
      <c r="B90" s="4"/>
      <c r="D90" s="4"/>
      <c r="E90"/>
      <c r="F90"/>
      <c r="J90"/>
      <c r="K90" s="3"/>
      <c r="P90"/>
      <c r="Q90"/>
      <c r="R90"/>
      <c r="S90"/>
      <c r="T90"/>
      <c r="U90"/>
      <c r="V90"/>
      <c r="W90"/>
      <c r="X90"/>
      <c r="Y90"/>
      <c r="Z90"/>
    </row>
    <row r="91" spans="1:26" s="1" customFormat="1">
      <c r="A91" s="9"/>
      <c r="B91" s="4"/>
      <c r="D91" s="4"/>
      <c r="E91"/>
      <c r="F91"/>
      <c r="J91"/>
      <c r="K91" s="3"/>
      <c r="P91"/>
      <c r="Q91"/>
      <c r="R91"/>
      <c r="S91"/>
      <c r="T91"/>
      <c r="U91"/>
      <c r="V91"/>
      <c r="W91"/>
      <c r="X91"/>
      <c r="Y91"/>
      <c r="Z91"/>
    </row>
    <row r="92" spans="1:26" s="1" customFormat="1">
      <c r="A92" s="9"/>
      <c r="B92" s="4"/>
      <c r="D92" s="4"/>
      <c r="E92"/>
      <c r="F92"/>
      <c r="J92"/>
      <c r="K92" s="3"/>
      <c r="P92"/>
      <c r="Q92"/>
      <c r="R92"/>
      <c r="S92"/>
      <c r="T92"/>
      <c r="U92"/>
      <c r="V92"/>
      <c r="W92"/>
      <c r="X92"/>
      <c r="Y92"/>
      <c r="Z92"/>
    </row>
    <row r="93" spans="1:26" s="1" customFormat="1">
      <c r="A93" s="9"/>
      <c r="B93" s="4"/>
      <c r="D93" s="4"/>
      <c r="E93"/>
      <c r="F93"/>
      <c r="J93"/>
      <c r="K93" s="3"/>
      <c r="P93"/>
      <c r="Q93"/>
      <c r="R93"/>
      <c r="S93"/>
      <c r="T93"/>
      <c r="U93"/>
      <c r="V93"/>
      <c r="W93"/>
      <c r="X93"/>
      <c r="Y93"/>
      <c r="Z93"/>
    </row>
    <row r="94" spans="1:26" s="1" customFormat="1">
      <c r="A94" s="9"/>
      <c r="B94" s="4"/>
      <c r="D94" s="4"/>
      <c r="E94"/>
      <c r="F94"/>
      <c r="J94"/>
      <c r="K94" s="3"/>
      <c r="P94"/>
      <c r="Q94"/>
      <c r="R94"/>
      <c r="S94"/>
      <c r="T94"/>
      <c r="U94"/>
      <c r="V94"/>
      <c r="W94"/>
      <c r="X94"/>
      <c r="Y94"/>
      <c r="Z94"/>
    </row>
    <row r="95" spans="1:26" s="1" customFormat="1">
      <c r="A95" s="9"/>
      <c r="B95" s="4"/>
      <c r="D95" s="4"/>
      <c r="E95"/>
      <c r="F95"/>
      <c r="J95"/>
      <c r="K95" s="3"/>
      <c r="P95"/>
      <c r="Q95"/>
      <c r="R95"/>
      <c r="S95"/>
      <c r="T95"/>
      <c r="U95"/>
      <c r="V95"/>
      <c r="W95"/>
      <c r="X95"/>
      <c r="Y95"/>
      <c r="Z95"/>
    </row>
    <row r="96" spans="1:26" s="1" customFormat="1">
      <c r="A96" s="9"/>
      <c r="B96" s="4"/>
      <c r="D96" s="4"/>
      <c r="E96"/>
      <c r="F96"/>
      <c r="J96"/>
      <c r="K96" s="3"/>
      <c r="P96"/>
      <c r="Q96"/>
      <c r="R96"/>
      <c r="S96"/>
      <c r="T96"/>
      <c r="U96"/>
      <c r="V96"/>
      <c r="W96"/>
      <c r="X96"/>
      <c r="Y96"/>
      <c r="Z96"/>
    </row>
    <row r="97" spans="1:26" s="1" customFormat="1">
      <c r="A97" s="9"/>
      <c r="B97" s="4"/>
      <c r="D97" s="4"/>
      <c r="E97"/>
      <c r="F97"/>
      <c r="J97"/>
      <c r="K97" s="3"/>
      <c r="P97"/>
      <c r="Q97"/>
      <c r="R97"/>
      <c r="S97"/>
      <c r="T97"/>
      <c r="U97"/>
      <c r="V97"/>
      <c r="W97"/>
      <c r="X97"/>
      <c r="Y97"/>
      <c r="Z97"/>
    </row>
    <row r="98" spans="1:26" s="1" customFormat="1">
      <c r="A98" s="9"/>
      <c r="B98" s="4"/>
      <c r="D98" s="4"/>
      <c r="E98"/>
      <c r="F98"/>
      <c r="J98"/>
      <c r="K98" s="3"/>
      <c r="P98"/>
      <c r="Q98"/>
      <c r="R98"/>
      <c r="S98"/>
      <c r="T98"/>
      <c r="U98"/>
      <c r="V98"/>
      <c r="W98"/>
      <c r="X98"/>
      <c r="Y98"/>
      <c r="Z98"/>
    </row>
    <row r="99" spans="1:26" s="1" customFormat="1">
      <c r="A99" s="9"/>
      <c r="B99" s="4"/>
      <c r="D99" s="4"/>
      <c r="E99"/>
      <c r="F99"/>
      <c r="J99"/>
      <c r="K99" s="3"/>
      <c r="P99"/>
      <c r="Q99"/>
      <c r="R99"/>
      <c r="S99"/>
      <c r="T99"/>
      <c r="U99"/>
      <c r="V99"/>
      <c r="W99"/>
      <c r="X99"/>
      <c r="Y99"/>
      <c r="Z99"/>
    </row>
    <row r="100" spans="1:26" s="1" customFormat="1">
      <c r="A100" s="9"/>
      <c r="B100" s="4"/>
      <c r="D100" s="4"/>
      <c r="E100"/>
      <c r="F100"/>
      <c r="J100"/>
      <c r="K100" s="3"/>
      <c r="P100"/>
      <c r="Q100"/>
      <c r="R100"/>
      <c r="S100"/>
      <c r="T100"/>
      <c r="U100"/>
      <c r="V100"/>
      <c r="W100"/>
      <c r="X100"/>
      <c r="Y100"/>
      <c r="Z100"/>
    </row>
    <row r="101" spans="1:26" s="1" customFormat="1">
      <c r="A101" s="9"/>
      <c r="B101" s="4"/>
      <c r="D101" s="4"/>
      <c r="E101"/>
      <c r="F101"/>
      <c r="J101"/>
      <c r="K101" s="3"/>
      <c r="P101"/>
      <c r="Q101"/>
      <c r="R101"/>
      <c r="S101"/>
      <c r="T101"/>
      <c r="U101"/>
      <c r="V101"/>
      <c r="W101"/>
      <c r="X101"/>
      <c r="Y101"/>
      <c r="Z101"/>
    </row>
    <row r="102" spans="1:26" s="1" customFormat="1">
      <c r="A102" s="9"/>
      <c r="B102" s="4"/>
      <c r="D102" s="4"/>
      <c r="E102"/>
      <c r="F102"/>
      <c r="J102"/>
      <c r="K102" s="3"/>
      <c r="P102"/>
      <c r="Q102"/>
      <c r="R102"/>
      <c r="S102"/>
      <c r="T102"/>
      <c r="U102"/>
      <c r="V102"/>
      <c r="W102"/>
      <c r="X102"/>
      <c r="Y102"/>
      <c r="Z102"/>
    </row>
    <row r="103" spans="1:26" s="1" customFormat="1">
      <c r="A103" s="9"/>
      <c r="B103" s="4"/>
      <c r="D103" s="4"/>
      <c r="E103"/>
      <c r="F103"/>
      <c r="J103"/>
      <c r="K103" s="3"/>
      <c r="P103"/>
      <c r="Q103"/>
      <c r="R103"/>
      <c r="S103"/>
      <c r="T103"/>
      <c r="U103"/>
      <c r="V103"/>
      <c r="W103"/>
      <c r="X103"/>
      <c r="Y103"/>
      <c r="Z103"/>
    </row>
    <row r="104" spans="1:26" s="1" customFormat="1">
      <c r="A104" s="9"/>
      <c r="B104" s="4"/>
      <c r="D104" s="4"/>
      <c r="E104"/>
      <c r="F104"/>
      <c r="J104"/>
      <c r="K104" s="3"/>
      <c r="P104"/>
      <c r="Q104"/>
      <c r="R104"/>
      <c r="S104"/>
      <c r="T104"/>
      <c r="U104"/>
      <c r="V104"/>
      <c r="W104"/>
      <c r="X104"/>
      <c r="Y104"/>
      <c r="Z104"/>
    </row>
    <row r="105" spans="1:26" s="1" customFormat="1">
      <c r="A105" s="9"/>
      <c r="B105" s="4"/>
      <c r="D105" s="4"/>
      <c r="E105"/>
      <c r="F105"/>
      <c r="J105"/>
      <c r="K105" s="3"/>
      <c r="P105"/>
      <c r="Q105"/>
      <c r="R105"/>
      <c r="S105"/>
      <c r="T105"/>
      <c r="U105"/>
      <c r="V105"/>
      <c r="W105"/>
      <c r="X105"/>
      <c r="Y105"/>
      <c r="Z105"/>
    </row>
    <row r="106" spans="1:26" s="1" customFormat="1">
      <c r="A106" s="9"/>
      <c r="B106" s="4"/>
      <c r="D106" s="4"/>
      <c r="E106"/>
      <c r="F106"/>
      <c r="J106"/>
      <c r="K106" s="3"/>
      <c r="P106"/>
      <c r="Q106"/>
      <c r="R106"/>
      <c r="S106"/>
      <c r="T106"/>
      <c r="U106"/>
      <c r="V106"/>
      <c r="W106"/>
      <c r="X106"/>
      <c r="Y106"/>
      <c r="Z106"/>
    </row>
    <row r="107" spans="1:26" s="1" customFormat="1">
      <c r="A107" s="9"/>
      <c r="B107" s="4"/>
      <c r="D107" s="4"/>
      <c r="E107"/>
      <c r="F107"/>
      <c r="J107"/>
      <c r="K107" s="3"/>
      <c r="P107"/>
      <c r="Q107"/>
      <c r="R107"/>
      <c r="S107"/>
      <c r="T107"/>
      <c r="U107"/>
      <c r="V107"/>
      <c r="W107"/>
      <c r="X107"/>
      <c r="Y107"/>
      <c r="Z107"/>
    </row>
    <row r="108" spans="1:26" s="1" customFormat="1">
      <c r="A108" s="9"/>
      <c r="B108" s="4"/>
      <c r="D108" s="4"/>
      <c r="E108"/>
      <c r="F108"/>
      <c r="J108"/>
      <c r="K108" s="3"/>
      <c r="P108"/>
      <c r="Q108"/>
      <c r="R108"/>
      <c r="S108"/>
      <c r="T108"/>
      <c r="U108"/>
      <c r="V108"/>
      <c r="W108"/>
      <c r="X108"/>
      <c r="Y108"/>
      <c r="Z108"/>
    </row>
    <row r="109" spans="1:26" s="1" customFormat="1">
      <c r="A109" s="9"/>
      <c r="B109" s="4"/>
      <c r="D109" s="4"/>
      <c r="E109"/>
      <c r="F109"/>
      <c r="J109"/>
      <c r="K109" s="3"/>
      <c r="P109"/>
      <c r="Q109"/>
      <c r="R109"/>
      <c r="S109"/>
      <c r="T109"/>
      <c r="U109"/>
      <c r="V109"/>
      <c r="W109"/>
      <c r="X109"/>
      <c r="Y109"/>
      <c r="Z109"/>
    </row>
    <row r="110" spans="1:26" s="1" customFormat="1">
      <c r="A110" s="9"/>
      <c r="B110" s="4"/>
      <c r="D110" s="4"/>
      <c r="E110"/>
      <c r="F110"/>
      <c r="J110"/>
      <c r="K110" s="3"/>
      <c r="P110"/>
      <c r="Q110"/>
      <c r="R110"/>
      <c r="S110"/>
      <c r="T110"/>
      <c r="U110"/>
      <c r="V110"/>
      <c r="W110"/>
      <c r="X110"/>
      <c r="Y110"/>
      <c r="Z110"/>
    </row>
    <row r="111" spans="1:26" s="1" customFormat="1">
      <c r="A111" s="9"/>
      <c r="B111" s="4"/>
      <c r="D111" s="4"/>
      <c r="E111"/>
      <c r="F111"/>
      <c r="J111"/>
      <c r="K111" s="3"/>
      <c r="P111"/>
      <c r="Q111"/>
      <c r="R111"/>
      <c r="S111"/>
      <c r="T111"/>
      <c r="U111"/>
      <c r="V111"/>
      <c r="W111"/>
      <c r="X111"/>
      <c r="Y111"/>
      <c r="Z111"/>
    </row>
    <row r="112" spans="1:26" s="1" customFormat="1">
      <c r="A112" s="9"/>
      <c r="B112" s="4"/>
      <c r="D112" s="4"/>
      <c r="E112"/>
      <c r="F112"/>
      <c r="J112"/>
      <c r="K112" s="3"/>
      <c r="P112"/>
      <c r="Q112"/>
      <c r="R112"/>
      <c r="S112"/>
      <c r="T112"/>
      <c r="U112"/>
      <c r="V112"/>
      <c r="W112"/>
      <c r="X112"/>
      <c r="Y112"/>
      <c r="Z112"/>
    </row>
    <row r="113" spans="1:26" s="1" customFormat="1">
      <c r="A113" s="9"/>
      <c r="B113" s="4"/>
      <c r="D113" s="4"/>
      <c r="E113"/>
      <c r="F113"/>
      <c r="J113"/>
      <c r="K113" s="3"/>
      <c r="P113"/>
      <c r="Q113"/>
      <c r="R113"/>
      <c r="S113"/>
      <c r="T113"/>
      <c r="U113"/>
      <c r="V113"/>
      <c r="W113"/>
      <c r="X113"/>
      <c r="Y113"/>
      <c r="Z113"/>
    </row>
    <row r="114" spans="1:26" s="1" customFormat="1">
      <c r="A114" s="9"/>
      <c r="B114" s="4"/>
      <c r="D114" s="4"/>
      <c r="E114"/>
      <c r="F114"/>
      <c r="J114"/>
      <c r="K114" s="3"/>
      <c r="P114"/>
      <c r="Q114"/>
      <c r="R114"/>
      <c r="S114"/>
      <c r="T114"/>
      <c r="U114"/>
      <c r="V114"/>
      <c r="W114"/>
      <c r="X114"/>
      <c r="Y114"/>
      <c r="Z114"/>
    </row>
    <row r="115" spans="1:26" s="1" customFormat="1">
      <c r="A115" s="9"/>
      <c r="B115" s="4"/>
      <c r="D115" s="4"/>
      <c r="E115"/>
      <c r="F115"/>
      <c r="J115"/>
      <c r="K115" s="3"/>
      <c r="P115"/>
      <c r="Q115"/>
      <c r="R115"/>
      <c r="S115"/>
      <c r="T115"/>
      <c r="U115"/>
      <c r="V115"/>
      <c r="W115"/>
      <c r="X115"/>
      <c r="Y115"/>
      <c r="Z115"/>
    </row>
    <row r="116" spans="1:26" s="1" customFormat="1">
      <c r="A116" s="9"/>
      <c r="B116" s="4"/>
      <c r="D116" s="4"/>
      <c r="E116"/>
      <c r="F116"/>
      <c r="J116"/>
      <c r="K116" s="3"/>
      <c r="P116"/>
      <c r="Q116"/>
      <c r="R116"/>
      <c r="S116"/>
      <c r="T116"/>
      <c r="U116"/>
      <c r="V116"/>
      <c r="W116"/>
      <c r="X116"/>
      <c r="Y116"/>
      <c r="Z116"/>
    </row>
    <row r="117" spans="1:26" s="1" customFormat="1">
      <c r="A117" s="9"/>
      <c r="B117" s="4"/>
      <c r="D117" s="4"/>
      <c r="E117"/>
      <c r="F117"/>
      <c r="J117"/>
      <c r="K117" s="3"/>
      <c r="P117"/>
      <c r="Q117"/>
      <c r="R117"/>
      <c r="S117"/>
      <c r="T117"/>
      <c r="U117"/>
      <c r="V117"/>
      <c r="W117"/>
      <c r="X117"/>
      <c r="Y117"/>
      <c r="Z117"/>
    </row>
    <row r="118" spans="1:26" s="1" customFormat="1">
      <c r="A118" s="9"/>
      <c r="B118" s="4"/>
      <c r="D118" s="4"/>
      <c r="E118"/>
      <c r="F118"/>
      <c r="J118"/>
      <c r="K118" s="3"/>
      <c r="P118"/>
      <c r="Q118"/>
      <c r="R118"/>
      <c r="S118"/>
      <c r="T118"/>
      <c r="U118"/>
      <c r="V118"/>
      <c r="W118"/>
      <c r="X118"/>
      <c r="Y118"/>
      <c r="Z118"/>
    </row>
    <row r="119" spans="1:26" s="1" customFormat="1">
      <c r="A119" s="9"/>
      <c r="B119" s="4"/>
      <c r="D119" s="4"/>
      <c r="E119"/>
      <c r="F119"/>
      <c r="J119"/>
      <c r="K119" s="3"/>
      <c r="P119"/>
      <c r="Q119"/>
      <c r="R119"/>
      <c r="S119"/>
      <c r="T119"/>
      <c r="U119"/>
      <c r="V119"/>
      <c r="W119"/>
      <c r="X119"/>
      <c r="Y119"/>
      <c r="Z119"/>
    </row>
    <row r="120" spans="1:26" s="1" customFormat="1">
      <c r="A120" s="9"/>
      <c r="B120" s="4"/>
      <c r="D120" s="4"/>
      <c r="E120"/>
      <c r="F120"/>
      <c r="J120"/>
      <c r="K120" s="3"/>
      <c r="P120"/>
      <c r="Q120"/>
      <c r="R120"/>
      <c r="S120"/>
      <c r="T120"/>
      <c r="U120"/>
      <c r="V120"/>
      <c r="W120"/>
      <c r="X120"/>
      <c r="Y120"/>
      <c r="Z120"/>
    </row>
    <row r="121" spans="1:26" s="1" customFormat="1">
      <c r="A121" s="9"/>
      <c r="B121" s="4"/>
      <c r="D121" s="4"/>
      <c r="E121"/>
      <c r="F121"/>
      <c r="J121"/>
      <c r="K121" s="3"/>
      <c r="P121"/>
      <c r="Q121"/>
      <c r="R121"/>
      <c r="S121"/>
      <c r="T121"/>
      <c r="U121"/>
      <c r="V121"/>
      <c r="W121"/>
      <c r="X121"/>
      <c r="Y121"/>
      <c r="Z121"/>
    </row>
    <row r="122" spans="1:26" s="1" customFormat="1">
      <c r="A122" s="9"/>
      <c r="B122" s="4"/>
      <c r="D122" s="4"/>
      <c r="E122"/>
      <c r="F122"/>
      <c r="J122"/>
      <c r="K122" s="3"/>
      <c r="P122"/>
      <c r="Q122"/>
      <c r="R122"/>
      <c r="S122"/>
      <c r="T122"/>
      <c r="U122"/>
      <c r="V122"/>
      <c r="W122"/>
      <c r="X122"/>
      <c r="Y122"/>
      <c r="Z122"/>
    </row>
    <row r="123" spans="1:26" s="1" customFormat="1">
      <c r="A123" s="9"/>
      <c r="B123" s="4"/>
      <c r="D123" s="4"/>
      <c r="E123"/>
      <c r="F123"/>
      <c r="J123"/>
      <c r="K123" s="3"/>
      <c r="P123"/>
      <c r="Q123"/>
      <c r="R123"/>
      <c r="S123"/>
      <c r="T123"/>
      <c r="U123"/>
      <c r="V123"/>
      <c r="W123"/>
      <c r="X123"/>
      <c r="Y123"/>
      <c r="Z123"/>
    </row>
    <row r="124" spans="1:26" s="1" customFormat="1">
      <c r="A124" s="9"/>
      <c r="B124" s="4"/>
      <c r="D124" s="4"/>
      <c r="E124"/>
      <c r="F124"/>
      <c r="J124"/>
      <c r="K124" s="3"/>
      <c r="P124"/>
      <c r="Q124"/>
      <c r="R124"/>
      <c r="S124"/>
      <c r="T124"/>
      <c r="U124"/>
      <c r="V124"/>
      <c r="W124"/>
      <c r="X124"/>
      <c r="Y124"/>
      <c r="Z124"/>
    </row>
    <row r="125" spans="1:26" s="1" customFormat="1">
      <c r="A125" s="9"/>
      <c r="B125" s="4"/>
      <c r="D125" s="4"/>
      <c r="E125"/>
      <c r="F125"/>
      <c r="J125"/>
      <c r="K125" s="3"/>
      <c r="P125"/>
      <c r="Q125"/>
      <c r="R125"/>
      <c r="S125"/>
      <c r="T125"/>
      <c r="U125"/>
      <c r="V125"/>
      <c r="W125"/>
      <c r="X125"/>
      <c r="Y125"/>
      <c r="Z125"/>
    </row>
    <row r="126" spans="1:26" s="1" customFormat="1">
      <c r="A126" s="9"/>
      <c r="B126" s="4"/>
      <c r="D126" s="4"/>
      <c r="E126"/>
      <c r="F126"/>
      <c r="J126"/>
      <c r="K126" s="3"/>
      <c r="P126"/>
      <c r="Q126"/>
      <c r="R126"/>
      <c r="S126"/>
      <c r="T126"/>
      <c r="U126"/>
      <c r="V126"/>
      <c r="W126"/>
      <c r="X126"/>
      <c r="Y126"/>
      <c r="Z126"/>
    </row>
    <row r="127" spans="1:26" s="1" customFormat="1">
      <c r="A127" s="9"/>
      <c r="B127" s="4"/>
      <c r="D127" s="4"/>
      <c r="E127"/>
      <c r="F127"/>
      <c r="J127"/>
      <c r="K127" s="3"/>
      <c r="P127"/>
      <c r="Q127"/>
      <c r="R127"/>
      <c r="S127"/>
      <c r="T127"/>
      <c r="U127"/>
      <c r="V127"/>
      <c r="W127"/>
      <c r="X127"/>
      <c r="Y127"/>
      <c r="Z127"/>
    </row>
    <row r="128" spans="1:26" s="1" customFormat="1">
      <c r="A128" s="9"/>
      <c r="B128" s="4"/>
      <c r="D128" s="4"/>
      <c r="E128"/>
      <c r="F128"/>
      <c r="J128"/>
      <c r="K128" s="3"/>
      <c r="P128"/>
      <c r="Q128"/>
      <c r="R128"/>
      <c r="S128"/>
      <c r="T128"/>
      <c r="U128"/>
      <c r="V128"/>
      <c r="W128"/>
      <c r="X128"/>
      <c r="Y128"/>
      <c r="Z128"/>
    </row>
    <row r="129" spans="1:26" s="1" customFormat="1">
      <c r="A129" s="9"/>
      <c r="B129" s="4"/>
      <c r="D129" s="4"/>
      <c r="E129"/>
      <c r="F129"/>
      <c r="J129"/>
      <c r="K129" s="3"/>
      <c r="P129"/>
      <c r="Q129"/>
      <c r="R129"/>
      <c r="S129"/>
      <c r="T129"/>
      <c r="U129"/>
      <c r="V129"/>
      <c r="W129"/>
      <c r="X129"/>
      <c r="Y129"/>
      <c r="Z129"/>
    </row>
    <row r="130" spans="1:26" s="1" customFormat="1">
      <c r="A130" s="9"/>
      <c r="B130" s="4"/>
      <c r="D130" s="4"/>
      <c r="E130"/>
      <c r="F130"/>
      <c r="J130"/>
      <c r="K130" s="3"/>
      <c r="P130"/>
      <c r="Q130"/>
      <c r="R130"/>
      <c r="S130"/>
      <c r="T130"/>
      <c r="U130"/>
      <c r="V130"/>
      <c r="W130"/>
      <c r="X130"/>
      <c r="Y130"/>
      <c r="Z130"/>
    </row>
    <row r="131" spans="1:26" s="1" customFormat="1">
      <c r="A131" s="9"/>
      <c r="B131" s="4"/>
      <c r="D131" s="4"/>
      <c r="E131"/>
      <c r="F131"/>
      <c r="J131"/>
      <c r="K131" s="3"/>
      <c r="P131"/>
      <c r="Q131"/>
      <c r="R131"/>
      <c r="S131"/>
      <c r="T131"/>
      <c r="U131"/>
      <c r="V131"/>
      <c r="W131"/>
      <c r="X131"/>
      <c r="Y131"/>
      <c r="Z131"/>
    </row>
    <row r="132" spans="1:26" s="1" customFormat="1">
      <c r="A132" s="9"/>
      <c r="B132" s="4"/>
      <c r="D132" s="4"/>
      <c r="E132"/>
      <c r="F132"/>
      <c r="J132"/>
      <c r="K132" s="3"/>
      <c r="P132"/>
      <c r="Q132"/>
      <c r="R132"/>
      <c r="S132"/>
      <c r="T132"/>
      <c r="U132"/>
      <c r="V132"/>
      <c r="W132"/>
      <c r="X132"/>
      <c r="Y132"/>
      <c r="Z132"/>
    </row>
    <row r="133" spans="1:26" s="1" customFormat="1">
      <c r="A133" s="9"/>
      <c r="B133" s="4"/>
      <c r="D133" s="4"/>
      <c r="E133"/>
      <c r="F133"/>
      <c r="J133"/>
      <c r="K133" s="3"/>
      <c r="P133"/>
      <c r="Q133"/>
      <c r="R133"/>
      <c r="S133"/>
      <c r="T133"/>
      <c r="U133"/>
      <c r="V133"/>
      <c r="W133"/>
      <c r="X133"/>
      <c r="Y133"/>
      <c r="Z133"/>
    </row>
    <row r="134" spans="1:26" s="1" customFormat="1">
      <c r="A134" s="9"/>
      <c r="B134" s="4"/>
      <c r="D134" s="4"/>
      <c r="E134"/>
      <c r="F134"/>
      <c r="J134"/>
      <c r="K134" s="3"/>
      <c r="P134"/>
      <c r="Q134"/>
      <c r="R134"/>
      <c r="S134"/>
      <c r="T134"/>
      <c r="U134"/>
      <c r="V134"/>
      <c r="W134"/>
      <c r="X134"/>
      <c r="Y134"/>
      <c r="Z134"/>
    </row>
    <row r="135" spans="1:26" s="1" customFormat="1">
      <c r="A135" s="9"/>
      <c r="B135" s="4"/>
      <c r="D135" s="4"/>
      <c r="E135"/>
      <c r="F135"/>
      <c r="J135"/>
      <c r="K135" s="3"/>
      <c r="P135"/>
      <c r="Q135"/>
      <c r="R135"/>
      <c r="S135"/>
      <c r="T135"/>
      <c r="U135"/>
      <c r="V135"/>
      <c r="W135"/>
      <c r="X135"/>
      <c r="Y135"/>
      <c r="Z135"/>
    </row>
    <row r="136" spans="1:26" s="1" customFormat="1">
      <c r="A136" s="9"/>
      <c r="B136" s="4"/>
      <c r="D136" s="4"/>
      <c r="E136"/>
      <c r="F136"/>
      <c r="J136"/>
      <c r="K136" s="3"/>
      <c r="P136"/>
      <c r="Q136"/>
      <c r="R136"/>
      <c r="S136"/>
      <c r="T136"/>
      <c r="U136"/>
      <c r="V136"/>
      <c r="W136"/>
      <c r="X136"/>
      <c r="Y136"/>
      <c r="Z136"/>
    </row>
    <row r="137" spans="1:26" s="1" customFormat="1">
      <c r="A137" s="9"/>
      <c r="B137" s="4"/>
      <c r="D137" s="4"/>
      <c r="E137"/>
      <c r="F137"/>
      <c r="J137"/>
      <c r="K137" s="3"/>
      <c r="P137"/>
      <c r="Q137"/>
      <c r="R137"/>
      <c r="S137"/>
      <c r="T137"/>
      <c r="U137"/>
      <c r="V137"/>
      <c r="W137"/>
      <c r="X137"/>
      <c r="Y137"/>
      <c r="Z137"/>
    </row>
    <row r="138" spans="1:26" s="1" customFormat="1">
      <c r="A138" s="9"/>
      <c r="B138" s="4"/>
      <c r="D138" s="4"/>
      <c r="E138"/>
      <c r="F138"/>
      <c r="J138"/>
      <c r="K138" s="3"/>
      <c r="P138"/>
      <c r="Q138"/>
      <c r="R138"/>
      <c r="S138"/>
      <c r="T138"/>
      <c r="U138"/>
      <c r="V138"/>
      <c r="W138"/>
      <c r="X138"/>
      <c r="Y138"/>
      <c r="Z138"/>
    </row>
    <row r="139" spans="1:26" s="1" customFormat="1">
      <c r="A139" s="9"/>
      <c r="B139" s="4"/>
      <c r="D139" s="4"/>
      <c r="E139"/>
      <c r="F139"/>
      <c r="J139"/>
      <c r="K139" s="3"/>
      <c r="P139"/>
      <c r="Q139"/>
      <c r="R139"/>
      <c r="S139"/>
      <c r="T139"/>
      <c r="U139"/>
      <c r="V139"/>
      <c r="W139"/>
      <c r="X139"/>
      <c r="Y139"/>
      <c r="Z139"/>
    </row>
    <row r="140" spans="1:26" s="1" customFormat="1">
      <c r="A140" s="9"/>
      <c r="B140" s="4"/>
      <c r="D140" s="4"/>
      <c r="E140"/>
      <c r="F140"/>
      <c r="J140"/>
      <c r="K140" s="3"/>
      <c r="P140"/>
      <c r="Q140"/>
      <c r="R140"/>
      <c r="S140"/>
      <c r="T140"/>
      <c r="U140"/>
      <c r="V140"/>
      <c r="W140"/>
      <c r="X140"/>
      <c r="Y140"/>
      <c r="Z140"/>
    </row>
    <row r="141" spans="1:26" s="1" customFormat="1">
      <c r="A141" s="9"/>
      <c r="B141" s="4"/>
      <c r="D141" s="4"/>
      <c r="E141"/>
      <c r="F141"/>
      <c r="J141"/>
      <c r="K141" s="3"/>
      <c r="P141"/>
      <c r="Q141"/>
      <c r="R141"/>
      <c r="S141"/>
      <c r="T141"/>
      <c r="U141"/>
      <c r="V141"/>
      <c r="W141"/>
      <c r="X141"/>
      <c r="Y141"/>
      <c r="Z141"/>
    </row>
    <row r="142" spans="1:26" s="1" customFormat="1">
      <c r="A142" s="9"/>
      <c r="B142" s="4"/>
      <c r="D142" s="4"/>
      <c r="E142"/>
      <c r="F142"/>
      <c r="J142"/>
      <c r="K142" s="3"/>
      <c r="P142"/>
      <c r="Q142"/>
      <c r="R142"/>
      <c r="S142"/>
      <c r="T142"/>
      <c r="U142"/>
      <c r="V142"/>
      <c r="W142"/>
      <c r="X142"/>
      <c r="Y142"/>
      <c r="Z142"/>
    </row>
    <row r="143" spans="1:26" s="1" customFormat="1">
      <c r="A143" s="9"/>
      <c r="B143" s="4"/>
      <c r="D143" s="4"/>
      <c r="E143"/>
      <c r="F143"/>
      <c r="J143"/>
      <c r="K143" s="3"/>
      <c r="P143"/>
      <c r="Q143"/>
      <c r="R143"/>
      <c r="S143"/>
      <c r="T143"/>
      <c r="U143"/>
      <c r="V143"/>
      <c r="W143"/>
      <c r="X143"/>
      <c r="Y143"/>
      <c r="Z143"/>
    </row>
    <row r="144" spans="1:26" s="1" customFormat="1">
      <c r="A144" s="9"/>
      <c r="B144" s="4"/>
      <c r="D144" s="4"/>
      <c r="E144"/>
      <c r="F144"/>
      <c r="J144"/>
      <c r="K144" s="3"/>
      <c r="P144"/>
      <c r="Q144"/>
      <c r="R144"/>
      <c r="S144"/>
      <c r="T144"/>
      <c r="U144"/>
      <c r="V144"/>
      <c r="W144"/>
      <c r="X144"/>
      <c r="Y144"/>
      <c r="Z144"/>
    </row>
    <row r="145" spans="1:26" s="1" customFormat="1">
      <c r="A145" s="9"/>
      <c r="B145" s="4"/>
      <c r="D145" s="4"/>
      <c r="E145"/>
      <c r="F145"/>
      <c r="J145"/>
      <c r="K145" s="3"/>
      <c r="P145"/>
      <c r="Q145"/>
      <c r="R145"/>
      <c r="S145"/>
      <c r="T145"/>
      <c r="U145"/>
      <c r="V145"/>
      <c r="W145"/>
      <c r="X145"/>
      <c r="Y145"/>
      <c r="Z145"/>
    </row>
    <row r="146" spans="1:26" s="1" customFormat="1">
      <c r="A146" s="9"/>
      <c r="B146" s="4"/>
      <c r="D146" s="4"/>
      <c r="E146"/>
      <c r="F146"/>
      <c r="J146"/>
      <c r="K146" s="3"/>
      <c r="P146"/>
      <c r="Q146"/>
      <c r="R146"/>
      <c r="S146"/>
      <c r="T146"/>
      <c r="U146"/>
      <c r="V146"/>
      <c r="W146"/>
      <c r="X146"/>
      <c r="Y146"/>
      <c r="Z146"/>
    </row>
    <row r="147" spans="1:26" s="1" customFormat="1">
      <c r="A147" s="9"/>
      <c r="B147" s="4"/>
      <c r="D147" s="4"/>
      <c r="E147"/>
      <c r="F147"/>
      <c r="J147"/>
      <c r="K147" s="3"/>
      <c r="P147"/>
      <c r="Q147"/>
      <c r="R147"/>
      <c r="S147"/>
      <c r="T147"/>
      <c r="U147"/>
      <c r="V147"/>
      <c r="W147"/>
      <c r="X147"/>
      <c r="Y147"/>
      <c r="Z147"/>
    </row>
    <row r="148" spans="1:26" s="1" customFormat="1">
      <c r="A148" s="9"/>
      <c r="B148" s="4"/>
      <c r="D148" s="4"/>
      <c r="E148"/>
      <c r="F148"/>
      <c r="J148"/>
      <c r="K148" s="3"/>
      <c r="P148"/>
      <c r="Q148"/>
      <c r="R148"/>
      <c r="S148"/>
      <c r="T148"/>
      <c r="U148"/>
      <c r="V148"/>
      <c r="W148"/>
      <c r="X148"/>
      <c r="Y148"/>
      <c r="Z148"/>
    </row>
    <row r="149" spans="1:26" s="1" customFormat="1">
      <c r="A149" s="9"/>
      <c r="B149" s="4"/>
      <c r="D149" s="4"/>
      <c r="E149"/>
      <c r="F149"/>
      <c r="J149"/>
      <c r="K149" s="3"/>
      <c r="P149"/>
      <c r="Q149"/>
      <c r="R149"/>
      <c r="S149"/>
      <c r="T149"/>
      <c r="U149"/>
      <c r="V149"/>
      <c r="W149"/>
      <c r="X149"/>
      <c r="Y149"/>
      <c r="Z149"/>
    </row>
    <row r="150" spans="1:26" s="1" customFormat="1">
      <c r="A150" s="9"/>
      <c r="B150" s="4"/>
      <c r="D150" s="4"/>
      <c r="E150"/>
      <c r="F150"/>
      <c r="J150"/>
      <c r="K150" s="3"/>
      <c r="P150"/>
      <c r="Q150"/>
      <c r="R150"/>
      <c r="S150"/>
      <c r="T150"/>
      <c r="U150"/>
      <c r="V150"/>
      <c r="W150"/>
      <c r="X150"/>
      <c r="Y150"/>
      <c r="Z150"/>
    </row>
    <row r="151" spans="1:26" s="1" customFormat="1">
      <c r="A151" s="9"/>
      <c r="B151" s="4"/>
      <c r="D151" s="4"/>
      <c r="E151"/>
      <c r="F151"/>
      <c r="J151"/>
      <c r="K151" s="3"/>
      <c r="P151"/>
      <c r="Q151"/>
      <c r="R151"/>
      <c r="S151"/>
      <c r="T151"/>
      <c r="U151"/>
      <c r="V151"/>
      <c r="W151"/>
      <c r="X151"/>
      <c r="Y151"/>
      <c r="Z151"/>
    </row>
    <row r="152" spans="1:26" s="1" customFormat="1">
      <c r="A152" s="9"/>
      <c r="B152" s="4"/>
      <c r="D152" s="4"/>
      <c r="E152"/>
      <c r="F152"/>
      <c r="J152"/>
      <c r="K152" s="3"/>
      <c r="P152"/>
      <c r="Q152"/>
      <c r="R152"/>
      <c r="S152"/>
      <c r="T152"/>
      <c r="U152"/>
      <c r="V152"/>
      <c r="W152"/>
      <c r="X152"/>
      <c r="Y152"/>
      <c r="Z152"/>
    </row>
    <row r="153" spans="1:26" s="1" customFormat="1">
      <c r="A153" s="9"/>
      <c r="B153" s="4"/>
      <c r="D153" s="4"/>
      <c r="E153"/>
      <c r="F153"/>
      <c r="J153"/>
      <c r="K153" s="3"/>
      <c r="P153"/>
      <c r="Q153"/>
      <c r="R153"/>
      <c r="S153"/>
      <c r="T153"/>
      <c r="U153"/>
      <c r="V153"/>
      <c r="W153"/>
      <c r="X153"/>
      <c r="Y153"/>
      <c r="Z153"/>
    </row>
    <row r="154" spans="1:26" s="1" customFormat="1">
      <c r="A154" s="9"/>
      <c r="B154" s="4"/>
      <c r="D154" s="4"/>
      <c r="E154"/>
      <c r="F154"/>
      <c r="J154"/>
      <c r="K154" s="3"/>
      <c r="P154"/>
      <c r="Q154"/>
      <c r="R154"/>
      <c r="S154"/>
      <c r="T154"/>
      <c r="U154"/>
      <c r="V154"/>
      <c r="W154"/>
      <c r="X154"/>
      <c r="Y154"/>
      <c r="Z154"/>
    </row>
    <row r="155" spans="1:26" s="1" customFormat="1">
      <c r="A155" s="9"/>
      <c r="B155" s="4"/>
      <c r="D155" s="4"/>
      <c r="E155"/>
      <c r="F155"/>
      <c r="J155"/>
      <c r="K155" s="3"/>
      <c r="P155"/>
      <c r="Q155"/>
      <c r="R155"/>
      <c r="S155"/>
      <c r="T155"/>
      <c r="U155"/>
      <c r="V155"/>
      <c r="W155"/>
      <c r="X155"/>
      <c r="Y155"/>
      <c r="Z155"/>
    </row>
    <row r="156" spans="1:26" s="1" customFormat="1">
      <c r="A156" s="9"/>
      <c r="B156" s="4"/>
      <c r="D156" s="4"/>
      <c r="E156"/>
      <c r="F156"/>
      <c r="J156"/>
      <c r="K156" s="3"/>
      <c r="P156"/>
      <c r="Q156"/>
      <c r="R156"/>
      <c r="S156"/>
      <c r="T156"/>
      <c r="U156"/>
      <c r="V156"/>
      <c r="W156"/>
      <c r="X156"/>
      <c r="Y156"/>
      <c r="Z156"/>
    </row>
    <row r="157" spans="1:26" s="1" customFormat="1">
      <c r="A157" s="9"/>
      <c r="B157" s="4"/>
      <c r="D157" s="4"/>
      <c r="E157"/>
      <c r="F157"/>
      <c r="J157"/>
      <c r="K157" s="3"/>
      <c r="P157"/>
      <c r="Q157"/>
      <c r="R157"/>
      <c r="S157"/>
      <c r="T157"/>
      <c r="U157"/>
      <c r="V157"/>
      <c r="W157"/>
      <c r="X157"/>
      <c r="Y157"/>
      <c r="Z157"/>
    </row>
    <row r="158" spans="1:26" s="1" customFormat="1">
      <c r="A158" s="9"/>
      <c r="B158" s="4"/>
      <c r="D158" s="4"/>
      <c r="E158"/>
      <c r="F158"/>
      <c r="J158"/>
      <c r="K158" s="3"/>
      <c r="P158"/>
      <c r="Q158"/>
      <c r="R158"/>
      <c r="S158"/>
      <c r="T158"/>
      <c r="U158"/>
      <c r="V158"/>
      <c r="W158"/>
      <c r="X158"/>
      <c r="Y158"/>
      <c r="Z158"/>
    </row>
    <row r="159" spans="1:26" s="1" customFormat="1">
      <c r="A159" s="9"/>
      <c r="B159" s="4"/>
      <c r="D159" s="4"/>
      <c r="E159"/>
      <c r="F159"/>
      <c r="J159"/>
      <c r="K159" s="3"/>
      <c r="P159"/>
      <c r="Q159"/>
      <c r="R159"/>
      <c r="S159"/>
      <c r="T159"/>
      <c r="U159"/>
      <c r="V159"/>
      <c r="W159"/>
      <c r="X159"/>
      <c r="Y159"/>
      <c r="Z159"/>
    </row>
    <row r="160" spans="1:26" s="1" customFormat="1">
      <c r="A160" s="9"/>
      <c r="B160" s="4"/>
      <c r="D160" s="4"/>
      <c r="E160"/>
      <c r="F160"/>
      <c r="J160"/>
      <c r="K160" s="3"/>
      <c r="P160"/>
      <c r="Q160"/>
      <c r="R160"/>
      <c r="S160"/>
      <c r="T160"/>
      <c r="U160"/>
      <c r="V160"/>
      <c r="W160"/>
      <c r="X160"/>
      <c r="Y160"/>
      <c r="Z160"/>
    </row>
    <row r="161" spans="1:26" s="1" customFormat="1">
      <c r="A161" s="9"/>
      <c r="B161" s="4"/>
      <c r="D161" s="4"/>
      <c r="E161"/>
      <c r="F161"/>
      <c r="J161"/>
      <c r="K161" s="3"/>
      <c r="P161"/>
      <c r="Q161"/>
      <c r="R161"/>
      <c r="S161"/>
      <c r="T161"/>
      <c r="U161"/>
      <c r="V161"/>
      <c r="W161"/>
      <c r="X161"/>
      <c r="Y161"/>
      <c r="Z161"/>
    </row>
    <row r="162" spans="1:26" s="1" customFormat="1">
      <c r="A162" s="9"/>
      <c r="B162" s="4"/>
      <c r="D162" s="4"/>
      <c r="E162"/>
      <c r="F162"/>
      <c r="J162"/>
      <c r="K162" s="3"/>
      <c r="P162"/>
      <c r="Q162"/>
      <c r="R162"/>
      <c r="S162"/>
      <c r="T162"/>
      <c r="U162"/>
      <c r="V162"/>
      <c r="W162"/>
      <c r="X162"/>
      <c r="Y162"/>
      <c r="Z162"/>
    </row>
    <row r="163" spans="1:26" s="1" customFormat="1">
      <c r="A163" s="9"/>
      <c r="B163" s="4"/>
      <c r="D163" s="4"/>
      <c r="E163"/>
      <c r="F163"/>
      <c r="J163"/>
      <c r="K163" s="3"/>
      <c r="P163"/>
      <c r="Q163"/>
      <c r="R163"/>
      <c r="S163"/>
      <c r="T163"/>
      <c r="U163"/>
      <c r="V163"/>
      <c r="W163"/>
      <c r="X163"/>
      <c r="Y163"/>
      <c r="Z163"/>
    </row>
    <row r="164" spans="1:26" s="1" customFormat="1">
      <c r="A164" s="9"/>
      <c r="B164" s="4"/>
      <c r="D164" s="4"/>
      <c r="E164"/>
      <c r="F164"/>
      <c r="J164"/>
      <c r="K164" s="3"/>
      <c r="P164"/>
      <c r="Q164"/>
      <c r="R164"/>
      <c r="S164"/>
      <c r="T164"/>
      <c r="U164"/>
      <c r="V164"/>
      <c r="W164"/>
      <c r="X164"/>
      <c r="Y164"/>
      <c r="Z164"/>
    </row>
    <row r="165" spans="1:26" s="1" customFormat="1">
      <c r="A165" s="9"/>
      <c r="B165" s="4"/>
      <c r="D165" s="4"/>
      <c r="E165"/>
      <c r="F165"/>
      <c r="J165"/>
      <c r="K165" s="3"/>
      <c r="P165"/>
      <c r="Q165"/>
      <c r="R165"/>
      <c r="S165"/>
      <c r="T165"/>
      <c r="U165"/>
      <c r="V165"/>
      <c r="W165"/>
      <c r="X165"/>
      <c r="Y165"/>
      <c r="Z165"/>
    </row>
    <row r="166" spans="1:26" s="1" customFormat="1">
      <c r="A166" s="9"/>
      <c r="B166" s="4"/>
      <c r="D166" s="4"/>
      <c r="E166"/>
      <c r="F166"/>
      <c r="J166"/>
      <c r="K166" s="3"/>
      <c r="P166"/>
      <c r="Q166"/>
      <c r="R166"/>
      <c r="S166"/>
      <c r="T166"/>
      <c r="U166"/>
      <c r="V166"/>
      <c r="W166"/>
      <c r="X166"/>
      <c r="Y166"/>
      <c r="Z166"/>
    </row>
    <row r="167" spans="1:26" s="1" customFormat="1">
      <c r="A167" s="9"/>
      <c r="B167" s="4"/>
      <c r="D167" s="4"/>
      <c r="E167"/>
      <c r="F167"/>
      <c r="J167"/>
      <c r="K167" s="3"/>
      <c r="P167"/>
      <c r="Q167"/>
      <c r="R167"/>
      <c r="S167"/>
      <c r="T167"/>
      <c r="U167"/>
      <c r="V167"/>
      <c r="W167"/>
      <c r="X167"/>
      <c r="Y167"/>
      <c r="Z167"/>
    </row>
    <row r="168" spans="1:26" s="1" customFormat="1">
      <c r="A168" s="9"/>
      <c r="B168" s="4"/>
      <c r="D168" s="4"/>
      <c r="E168"/>
      <c r="F168"/>
      <c r="J168"/>
      <c r="K168" s="3"/>
      <c r="P168"/>
      <c r="Q168"/>
      <c r="R168"/>
      <c r="S168"/>
      <c r="T168"/>
      <c r="U168"/>
      <c r="V168"/>
      <c r="W168"/>
      <c r="X168"/>
      <c r="Y168"/>
      <c r="Z168"/>
    </row>
    <row r="169" spans="1:26" s="1" customFormat="1">
      <c r="A169" s="9"/>
      <c r="B169" s="4"/>
      <c r="D169" s="4"/>
      <c r="E169"/>
      <c r="F169"/>
      <c r="J169"/>
      <c r="K169" s="3"/>
      <c r="P169"/>
      <c r="Q169"/>
      <c r="R169"/>
      <c r="S169"/>
      <c r="T169"/>
      <c r="U169"/>
      <c r="V169"/>
      <c r="W169"/>
      <c r="X169"/>
      <c r="Y169"/>
      <c r="Z169"/>
    </row>
    <row r="170" spans="1:26" s="1" customFormat="1">
      <c r="A170" s="9"/>
      <c r="B170" s="4"/>
      <c r="D170" s="4"/>
      <c r="E170"/>
      <c r="F170"/>
      <c r="J170"/>
      <c r="K170" s="3"/>
      <c r="P170"/>
      <c r="Q170"/>
      <c r="R170"/>
      <c r="S170"/>
      <c r="T170"/>
      <c r="U170"/>
      <c r="V170"/>
      <c r="W170"/>
      <c r="X170"/>
      <c r="Y170"/>
      <c r="Z170"/>
    </row>
    <row r="171" spans="1:26" s="1" customFormat="1">
      <c r="A171" s="9"/>
      <c r="B171" s="4"/>
      <c r="D171" s="4"/>
      <c r="E171"/>
      <c r="F171"/>
      <c r="J171"/>
      <c r="K171" s="3"/>
      <c r="P171"/>
      <c r="Q171"/>
      <c r="R171"/>
      <c r="S171"/>
      <c r="T171"/>
      <c r="U171"/>
      <c r="V171"/>
      <c r="W171"/>
      <c r="X171"/>
      <c r="Y171"/>
      <c r="Z171"/>
    </row>
    <row r="172" spans="1:26" s="1" customFormat="1">
      <c r="A172" s="9"/>
      <c r="B172" s="4"/>
      <c r="D172" s="4"/>
      <c r="E172"/>
      <c r="F172"/>
      <c r="J172"/>
      <c r="K172" s="3"/>
      <c r="P172"/>
      <c r="Q172"/>
      <c r="R172"/>
      <c r="S172"/>
      <c r="T172"/>
      <c r="U172"/>
      <c r="V172"/>
      <c r="W172"/>
      <c r="X172"/>
      <c r="Y172"/>
      <c r="Z172"/>
    </row>
    <row r="173" spans="1:26" s="1" customFormat="1">
      <c r="A173" s="9"/>
      <c r="B173" s="4"/>
      <c r="D173" s="4"/>
      <c r="E173"/>
      <c r="F173"/>
      <c r="J173"/>
      <c r="K173" s="3"/>
      <c r="P173"/>
      <c r="Q173"/>
      <c r="R173"/>
      <c r="S173"/>
      <c r="T173"/>
      <c r="U173"/>
      <c r="V173"/>
      <c r="W173"/>
      <c r="X173"/>
      <c r="Y173"/>
      <c r="Z173"/>
    </row>
    <row r="174" spans="1:26" s="1" customFormat="1">
      <c r="A174" s="9"/>
      <c r="B174" s="4"/>
      <c r="D174" s="4"/>
      <c r="E174"/>
      <c r="F174"/>
      <c r="J174"/>
      <c r="K174" s="3"/>
      <c r="P174"/>
      <c r="Q174"/>
      <c r="R174"/>
      <c r="S174"/>
      <c r="T174"/>
      <c r="U174"/>
      <c r="V174"/>
      <c r="W174"/>
      <c r="X174"/>
      <c r="Y174"/>
      <c r="Z174"/>
    </row>
    <row r="175" spans="1:26" s="1" customFormat="1">
      <c r="A175" s="9"/>
      <c r="B175" s="4"/>
      <c r="D175" s="4"/>
      <c r="E175"/>
      <c r="F175"/>
      <c r="J175"/>
      <c r="K175" s="3"/>
      <c r="P175"/>
      <c r="Q175"/>
      <c r="R175"/>
      <c r="S175"/>
      <c r="T175"/>
      <c r="U175"/>
      <c r="V175"/>
      <c r="W175"/>
      <c r="X175"/>
      <c r="Y175"/>
      <c r="Z175"/>
    </row>
    <row r="176" spans="1:26" s="1" customFormat="1">
      <c r="A176" s="9"/>
      <c r="B176" s="4"/>
      <c r="D176" s="4"/>
      <c r="E176"/>
      <c r="F176"/>
      <c r="J176"/>
      <c r="K176" s="3"/>
      <c r="P176"/>
      <c r="Q176"/>
      <c r="R176"/>
      <c r="S176"/>
      <c r="T176"/>
      <c r="U176"/>
      <c r="V176"/>
      <c r="W176"/>
      <c r="X176"/>
      <c r="Y176"/>
      <c r="Z176"/>
    </row>
    <row r="177" spans="1:26" s="1" customFormat="1">
      <c r="A177" s="9"/>
      <c r="B177" s="4"/>
      <c r="D177" s="4"/>
      <c r="E177"/>
      <c r="F177"/>
      <c r="J177"/>
      <c r="K177" s="3"/>
      <c r="P177"/>
      <c r="Q177"/>
      <c r="R177"/>
      <c r="S177"/>
      <c r="T177"/>
      <c r="U177"/>
      <c r="V177"/>
      <c r="W177"/>
      <c r="X177"/>
      <c r="Y177"/>
      <c r="Z177"/>
    </row>
    <row r="178" spans="1:26" s="1" customFormat="1">
      <c r="A178" s="9"/>
      <c r="B178" s="4"/>
      <c r="D178" s="4"/>
      <c r="E178"/>
      <c r="F178"/>
      <c r="J178"/>
      <c r="K178" s="3"/>
      <c r="P178"/>
      <c r="Q178"/>
      <c r="R178"/>
      <c r="S178"/>
      <c r="T178"/>
      <c r="U178"/>
      <c r="V178"/>
      <c r="W178"/>
      <c r="X178"/>
      <c r="Y178"/>
      <c r="Z178"/>
    </row>
    <row r="179" spans="1:26" s="1" customFormat="1">
      <c r="A179" s="9"/>
      <c r="B179" s="4"/>
      <c r="D179" s="4"/>
      <c r="E179"/>
      <c r="F179"/>
      <c r="J179"/>
      <c r="K179" s="3"/>
      <c r="P179"/>
      <c r="Q179"/>
      <c r="R179"/>
      <c r="S179"/>
      <c r="T179"/>
      <c r="U179"/>
      <c r="V179"/>
      <c r="W179"/>
      <c r="X179"/>
      <c r="Y179"/>
      <c r="Z179"/>
    </row>
    <row r="180" spans="1:26" s="1" customFormat="1">
      <c r="A180" s="9"/>
      <c r="B180" s="4"/>
      <c r="D180" s="4"/>
      <c r="E180"/>
      <c r="F180"/>
      <c r="J180"/>
      <c r="K180" s="3"/>
      <c r="P180"/>
      <c r="Q180"/>
      <c r="R180"/>
      <c r="S180"/>
      <c r="T180"/>
      <c r="U180"/>
      <c r="V180"/>
      <c r="W180"/>
      <c r="X180"/>
      <c r="Y180"/>
      <c r="Z180"/>
    </row>
    <row r="181" spans="1:26" s="1" customFormat="1">
      <c r="A181" s="9"/>
      <c r="B181" s="4"/>
      <c r="D181" s="4"/>
      <c r="E181"/>
      <c r="F181"/>
      <c r="J181"/>
      <c r="K181" s="3"/>
      <c r="P181"/>
      <c r="Q181"/>
      <c r="R181"/>
      <c r="S181"/>
      <c r="T181"/>
      <c r="U181"/>
      <c r="V181"/>
      <c r="W181"/>
      <c r="X181"/>
      <c r="Y181"/>
      <c r="Z181"/>
    </row>
    <row r="182" spans="1:26" s="1" customFormat="1">
      <c r="A182" s="9"/>
      <c r="B182" s="4"/>
      <c r="D182" s="4"/>
      <c r="E182"/>
      <c r="F182"/>
      <c r="J182"/>
      <c r="K182" s="3"/>
      <c r="P182"/>
      <c r="Q182"/>
      <c r="R182"/>
      <c r="S182"/>
      <c r="T182"/>
      <c r="U182"/>
      <c r="V182"/>
      <c r="W182"/>
      <c r="X182"/>
      <c r="Y182"/>
      <c r="Z182"/>
    </row>
    <row r="183" spans="1:26" s="1" customFormat="1">
      <c r="A183" s="9"/>
      <c r="B183" s="4"/>
      <c r="D183" s="4"/>
      <c r="E183"/>
      <c r="F183"/>
      <c r="J183"/>
      <c r="K183" s="3"/>
      <c r="P183"/>
      <c r="Q183"/>
      <c r="R183"/>
      <c r="S183"/>
      <c r="T183"/>
      <c r="U183"/>
      <c r="V183"/>
      <c r="W183"/>
      <c r="X183"/>
      <c r="Y183"/>
      <c r="Z183"/>
    </row>
    <row r="184" spans="1:26" s="1" customFormat="1">
      <c r="A184" s="9"/>
      <c r="B184" s="4"/>
      <c r="D184" s="4"/>
      <c r="E184"/>
      <c r="F184"/>
      <c r="J184"/>
      <c r="K184" s="3"/>
      <c r="P184"/>
      <c r="Q184"/>
      <c r="R184"/>
      <c r="S184"/>
      <c r="T184"/>
      <c r="U184"/>
      <c r="V184"/>
      <c r="W184"/>
      <c r="X184"/>
      <c r="Y184"/>
      <c r="Z184"/>
    </row>
    <row r="185" spans="1:26" s="1" customFormat="1">
      <c r="A185" s="9"/>
      <c r="B185" s="4"/>
      <c r="D185" s="4"/>
      <c r="E185"/>
      <c r="F185"/>
      <c r="J185"/>
      <c r="K185" s="3"/>
      <c r="P185"/>
      <c r="Q185"/>
      <c r="R185"/>
      <c r="S185"/>
      <c r="T185"/>
      <c r="U185"/>
      <c r="V185"/>
      <c r="W185"/>
      <c r="X185"/>
      <c r="Y185"/>
      <c r="Z185"/>
    </row>
    <row r="186" spans="1:26" s="1" customFormat="1">
      <c r="A186" s="9"/>
      <c r="B186" s="4"/>
      <c r="D186" s="4"/>
      <c r="E186"/>
      <c r="F186"/>
      <c r="J186"/>
      <c r="K186" s="3"/>
      <c r="P186"/>
      <c r="Q186"/>
      <c r="R186"/>
      <c r="S186"/>
      <c r="T186"/>
      <c r="U186"/>
      <c r="V186"/>
      <c r="W186"/>
      <c r="X186"/>
      <c r="Y186"/>
      <c r="Z186"/>
    </row>
    <row r="187" spans="1:26" s="1" customFormat="1">
      <c r="A187" s="9"/>
      <c r="B187" s="4"/>
      <c r="D187" s="4"/>
      <c r="E187"/>
      <c r="F187"/>
      <c r="J187"/>
      <c r="K187" s="3"/>
      <c r="P187"/>
      <c r="Q187"/>
      <c r="R187"/>
      <c r="S187"/>
      <c r="T187"/>
      <c r="U187"/>
      <c r="V187"/>
      <c r="W187"/>
      <c r="X187"/>
      <c r="Y187"/>
      <c r="Z187"/>
    </row>
    <row r="188" spans="1:26" s="1" customFormat="1">
      <c r="A188" s="9"/>
      <c r="B188" s="4"/>
      <c r="D188" s="4"/>
      <c r="E188"/>
      <c r="F188"/>
      <c r="J188"/>
      <c r="K188" s="3"/>
      <c r="P188"/>
      <c r="Q188"/>
      <c r="R188"/>
      <c r="S188"/>
      <c r="T188"/>
      <c r="U188"/>
      <c r="V188"/>
      <c r="W188"/>
      <c r="X188"/>
      <c r="Y188"/>
      <c r="Z188"/>
    </row>
    <row r="189" spans="1:26" s="1" customFormat="1">
      <c r="A189" s="9"/>
      <c r="B189" s="4"/>
      <c r="D189" s="4"/>
      <c r="E189"/>
      <c r="F189"/>
      <c r="J189"/>
      <c r="K189" s="3"/>
      <c r="P189"/>
      <c r="Q189"/>
      <c r="R189"/>
      <c r="S189"/>
      <c r="T189"/>
      <c r="U189"/>
      <c r="V189"/>
      <c r="W189"/>
      <c r="X189"/>
      <c r="Y189"/>
      <c r="Z189"/>
    </row>
    <row r="190" spans="1:26" s="1" customFormat="1">
      <c r="A190" s="9"/>
      <c r="B190" s="4"/>
      <c r="D190" s="4"/>
      <c r="E190"/>
      <c r="F190"/>
      <c r="J190"/>
      <c r="K190" s="3"/>
      <c r="P190"/>
      <c r="Q190"/>
      <c r="R190"/>
      <c r="S190"/>
      <c r="T190"/>
      <c r="U190"/>
      <c r="V190"/>
      <c r="W190"/>
      <c r="X190"/>
      <c r="Y190"/>
      <c r="Z190"/>
    </row>
    <row r="191" spans="1:26" s="1" customFormat="1">
      <c r="A191" s="9"/>
      <c r="B191" s="4"/>
      <c r="D191" s="4"/>
      <c r="E191"/>
      <c r="F191"/>
      <c r="J191"/>
      <c r="K191" s="3"/>
      <c r="P191"/>
      <c r="Q191"/>
      <c r="R191"/>
      <c r="S191"/>
      <c r="T191"/>
      <c r="U191"/>
      <c r="V191"/>
      <c r="W191"/>
      <c r="X191"/>
      <c r="Y191"/>
      <c r="Z191"/>
    </row>
    <row r="192" spans="1:26" s="1" customFormat="1">
      <c r="A192" s="9"/>
      <c r="B192" s="4"/>
      <c r="D192" s="4"/>
      <c r="E192"/>
      <c r="F192"/>
      <c r="J192"/>
      <c r="K192" s="3"/>
      <c r="P192"/>
      <c r="Q192"/>
      <c r="R192"/>
      <c r="S192"/>
      <c r="T192"/>
      <c r="U192"/>
      <c r="V192"/>
      <c r="W192"/>
      <c r="X192"/>
      <c r="Y192"/>
      <c r="Z192"/>
    </row>
    <row r="193" spans="1:26" s="1" customFormat="1">
      <c r="A193" s="9"/>
      <c r="B193" s="4"/>
      <c r="D193" s="4"/>
      <c r="E193"/>
      <c r="F193"/>
      <c r="J193"/>
      <c r="K193" s="3"/>
      <c r="P193"/>
      <c r="Q193"/>
      <c r="R193"/>
      <c r="S193"/>
      <c r="T193"/>
      <c r="U193"/>
      <c r="V193"/>
      <c r="W193"/>
      <c r="X193"/>
      <c r="Y193"/>
      <c r="Z193"/>
    </row>
    <row r="194" spans="1:26" s="1" customFormat="1">
      <c r="A194" s="9"/>
      <c r="B194" s="4"/>
      <c r="D194" s="4"/>
      <c r="E194"/>
      <c r="F194"/>
      <c r="J194"/>
      <c r="K194" s="3"/>
      <c r="P194"/>
      <c r="Q194"/>
      <c r="R194"/>
      <c r="S194"/>
      <c r="T194"/>
      <c r="U194"/>
      <c r="V194"/>
      <c r="W194"/>
      <c r="X194"/>
      <c r="Y194"/>
      <c r="Z194"/>
    </row>
    <row r="195" spans="1:26" s="1" customFormat="1">
      <c r="A195" s="9"/>
      <c r="B195" s="4"/>
      <c r="D195" s="4"/>
      <c r="E195"/>
      <c r="F195"/>
      <c r="J195"/>
      <c r="K195" s="3"/>
      <c r="P195"/>
      <c r="Q195"/>
      <c r="R195"/>
      <c r="S195"/>
      <c r="T195"/>
      <c r="U195"/>
      <c r="V195"/>
      <c r="W195"/>
      <c r="X195"/>
      <c r="Y195"/>
      <c r="Z195"/>
    </row>
    <row r="196" spans="1:26" s="1" customFormat="1">
      <c r="A196" s="9"/>
      <c r="B196" s="4"/>
      <c r="D196" s="4"/>
      <c r="E196"/>
      <c r="F196"/>
      <c r="J196"/>
      <c r="K196" s="3"/>
      <c r="P196"/>
      <c r="Q196"/>
      <c r="R196"/>
      <c r="S196"/>
      <c r="T196"/>
      <c r="U196"/>
      <c r="V196"/>
      <c r="W196"/>
      <c r="X196"/>
      <c r="Y196"/>
      <c r="Z196"/>
    </row>
    <row r="197" spans="1:26" s="1" customFormat="1">
      <c r="A197" s="9"/>
      <c r="B197" s="4"/>
      <c r="D197" s="4"/>
      <c r="E197"/>
      <c r="F197"/>
      <c r="J197"/>
      <c r="K197" s="3"/>
      <c r="P197"/>
      <c r="Q197"/>
      <c r="R197"/>
      <c r="S197"/>
      <c r="T197"/>
      <c r="U197"/>
      <c r="V197"/>
      <c r="W197"/>
      <c r="X197"/>
      <c r="Y197"/>
      <c r="Z197"/>
    </row>
    <row r="198" spans="1:26" s="1" customFormat="1">
      <c r="A198" s="9"/>
      <c r="B198" s="4"/>
      <c r="D198" s="4"/>
      <c r="E198"/>
      <c r="F198"/>
      <c r="J198"/>
      <c r="K198" s="3"/>
      <c r="P198"/>
      <c r="Q198"/>
      <c r="R198"/>
      <c r="S198"/>
      <c r="T198"/>
      <c r="U198"/>
      <c r="V198"/>
      <c r="W198"/>
      <c r="X198"/>
      <c r="Y198"/>
      <c r="Z198"/>
    </row>
    <row r="199" spans="1:26" s="1" customFormat="1">
      <c r="A199" s="9"/>
      <c r="B199" s="4"/>
      <c r="D199" s="4"/>
      <c r="E199"/>
      <c r="F199"/>
      <c r="J199"/>
      <c r="K199" s="3"/>
      <c r="P199"/>
      <c r="Q199"/>
      <c r="R199"/>
      <c r="S199"/>
      <c r="T199"/>
      <c r="U199"/>
      <c r="V199"/>
      <c r="W199"/>
      <c r="X199"/>
      <c r="Y199"/>
      <c r="Z199"/>
    </row>
    <row r="200" spans="1:26" s="1" customFormat="1">
      <c r="A200" s="9"/>
      <c r="B200" s="4"/>
      <c r="D200" s="4"/>
      <c r="E200"/>
      <c r="F200"/>
      <c r="J200"/>
      <c r="K200" s="3"/>
      <c r="P200"/>
      <c r="Q200"/>
      <c r="R200"/>
      <c r="S200"/>
      <c r="T200"/>
      <c r="U200"/>
      <c r="V200"/>
      <c r="W200"/>
      <c r="X200"/>
      <c r="Y200"/>
      <c r="Z200"/>
    </row>
    <row r="201" spans="1:26" s="1" customFormat="1">
      <c r="A201" s="9"/>
      <c r="B201" s="4"/>
      <c r="D201" s="4"/>
      <c r="E201"/>
      <c r="F201"/>
      <c r="J201"/>
      <c r="K201" s="3"/>
      <c r="P201"/>
      <c r="Q201"/>
      <c r="R201"/>
      <c r="S201"/>
      <c r="T201"/>
      <c r="U201"/>
      <c r="V201"/>
      <c r="W201"/>
      <c r="X201"/>
      <c r="Y201"/>
      <c r="Z201"/>
    </row>
    <row r="202" spans="1:26" s="1" customFormat="1">
      <c r="A202" s="9"/>
      <c r="B202" s="4"/>
      <c r="D202" s="4"/>
      <c r="E202"/>
      <c r="F202"/>
      <c r="J202"/>
      <c r="K202" s="3"/>
      <c r="P202"/>
      <c r="Q202"/>
      <c r="R202"/>
      <c r="S202"/>
      <c r="T202"/>
      <c r="U202"/>
      <c r="V202"/>
      <c r="W202"/>
      <c r="X202"/>
      <c r="Y202"/>
      <c r="Z202"/>
    </row>
    <row r="203" spans="1:26" s="1" customFormat="1">
      <c r="A203" s="9"/>
      <c r="B203" s="4"/>
      <c r="D203" s="4"/>
      <c r="E203"/>
      <c r="F203"/>
      <c r="J203"/>
      <c r="K203" s="3"/>
      <c r="P203"/>
      <c r="Q203"/>
      <c r="R203"/>
      <c r="S203"/>
      <c r="T203"/>
      <c r="U203"/>
      <c r="V203"/>
      <c r="W203"/>
      <c r="X203"/>
      <c r="Y203"/>
      <c r="Z203"/>
    </row>
    <row r="204" spans="1:26" s="1" customFormat="1">
      <c r="A204" s="9"/>
      <c r="B204" s="4"/>
      <c r="D204" s="4"/>
      <c r="E204"/>
      <c r="F204"/>
      <c r="J204"/>
      <c r="K204" s="3"/>
      <c r="P204"/>
      <c r="Q204"/>
      <c r="R204"/>
      <c r="S204"/>
      <c r="T204"/>
      <c r="U204"/>
      <c r="V204"/>
      <c r="W204"/>
      <c r="X204"/>
      <c r="Y204"/>
      <c r="Z204"/>
    </row>
    <row r="205" spans="1:26" s="1" customFormat="1">
      <c r="A205" s="9"/>
      <c r="B205" s="4"/>
      <c r="D205" s="4"/>
      <c r="E205"/>
      <c r="F205"/>
      <c r="J205"/>
      <c r="K205" s="3"/>
      <c r="P205"/>
      <c r="Q205"/>
      <c r="R205"/>
      <c r="S205"/>
      <c r="T205"/>
      <c r="U205"/>
      <c r="V205"/>
      <c r="W205"/>
      <c r="X205"/>
      <c r="Y205"/>
      <c r="Z205"/>
    </row>
    <row r="206" spans="1:26" s="1" customFormat="1">
      <c r="A206" s="9"/>
      <c r="B206" s="4"/>
      <c r="D206" s="4"/>
      <c r="E206"/>
      <c r="F206"/>
      <c r="J206"/>
      <c r="K206" s="3"/>
      <c r="P206"/>
      <c r="Q206"/>
      <c r="R206"/>
      <c r="S206"/>
      <c r="T206"/>
      <c r="U206"/>
      <c r="V206"/>
      <c r="W206"/>
      <c r="X206"/>
      <c r="Y206"/>
      <c r="Z206"/>
    </row>
    <row r="207" spans="1:26" s="1" customFormat="1">
      <c r="A207" s="9"/>
      <c r="B207" s="4"/>
      <c r="D207" s="4"/>
      <c r="E207"/>
      <c r="F207"/>
      <c r="J207"/>
      <c r="K207" s="3"/>
      <c r="P207"/>
      <c r="Q207"/>
      <c r="R207"/>
      <c r="S207"/>
      <c r="T207"/>
      <c r="U207"/>
      <c r="V207"/>
      <c r="W207"/>
      <c r="X207"/>
      <c r="Y207"/>
      <c r="Z207"/>
    </row>
    <row r="208" spans="1:26" s="1" customFormat="1">
      <c r="A208" s="9"/>
      <c r="B208" s="4"/>
      <c r="D208" s="4"/>
      <c r="E208"/>
      <c r="F208"/>
      <c r="J208"/>
      <c r="K208" s="3"/>
      <c r="P208"/>
      <c r="Q208"/>
      <c r="R208"/>
      <c r="S208"/>
      <c r="T208"/>
      <c r="U208"/>
      <c r="V208"/>
      <c r="W208"/>
      <c r="X208"/>
      <c r="Y208"/>
      <c r="Z208"/>
    </row>
    <row r="209" spans="1:26" s="1" customFormat="1">
      <c r="A209" s="9"/>
      <c r="B209" s="4"/>
      <c r="D209" s="4"/>
      <c r="E209"/>
      <c r="F209"/>
      <c r="J209"/>
      <c r="K209" s="3"/>
      <c r="P209"/>
      <c r="Q209"/>
      <c r="R209"/>
      <c r="S209"/>
      <c r="T209"/>
      <c r="U209"/>
      <c r="V209"/>
      <c r="W209"/>
      <c r="X209"/>
      <c r="Y209"/>
      <c r="Z209"/>
    </row>
    <row r="210" spans="1:26" s="1" customFormat="1">
      <c r="A210" s="9"/>
      <c r="B210" s="4"/>
      <c r="D210" s="4"/>
      <c r="E210"/>
      <c r="F210"/>
      <c r="J210"/>
      <c r="K210" s="3"/>
      <c r="P210"/>
      <c r="Q210"/>
      <c r="R210"/>
      <c r="S210"/>
      <c r="T210"/>
      <c r="U210"/>
      <c r="V210"/>
      <c r="W210"/>
      <c r="X210"/>
      <c r="Y210"/>
      <c r="Z210"/>
    </row>
    <row r="211" spans="1:26" s="1" customFormat="1">
      <c r="A211" s="9"/>
      <c r="B211" s="4"/>
      <c r="D211" s="4"/>
      <c r="E211"/>
      <c r="F211"/>
      <c r="J211"/>
      <c r="K211" s="3"/>
      <c r="P211"/>
      <c r="Q211"/>
      <c r="R211"/>
      <c r="S211"/>
      <c r="T211"/>
      <c r="U211"/>
      <c r="V211"/>
      <c r="W211"/>
      <c r="X211"/>
      <c r="Y211"/>
      <c r="Z211"/>
    </row>
    <row r="212" spans="1:26" s="1" customFormat="1">
      <c r="A212" s="9"/>
      <c r="B212" s="4"/>
      <c r="D212" s="4"/>
      <c r="E212"/>
      <c r="F212"/>
      <c r="J212"/>
      <c r="K212" s="3"/>
      <c r="P212"/>
      <c r="Q212"/>
      <c r="R212"/>
      <c r="S212"/>
      <c r="T212"/>
      <c r="U212"/>
      <c r="V212"/>
      <c r="W212"/>
      <c r="X212"/>
      <c r="Y212"/>
      <c r="Z212"/>
    </row>
    <row r="213" spans="1:26" s="1" customFormat="1">
      <c r="A213" s="9"/>
      <c r="B213" s="4"/>
      <c r="D213" s="4"/>
      <c r="E213"/>
      <c r="F213"/>
      <c r="J213"/>
      <c r="K213" s="3"/>
      <c r="P213"/>
      <c r="Q213"/>
      <c r="R213"/>
      <c r="S213"/>
      <c r="T213"/>
      <c r="U213"/>
      <c r="V213"/>
      <c r="W213"/>
      <c r="X213"/>
      <c r="Y213"/>
      <c r="Z213"/>
    </row>
    <row r="214" spans="1:26" s="1" customFormat="1">
      <c r="A214" s="9"/>
      <c r="B214" s="4"/>
      <c r="D214" s="4"/>
      <c r="E214"/>
      <c r="F214"/>
      <c r="J214"/>
      <c r="K214" s="3"/>
      <c r="P214"/>
      <c r="Q214"/>
      <c r="R214"/>
      <c r="S214"/>
      <c r="T214"/>
      <c r="U214"/>
      <c r="V214"/>
      <c r="W214"/>
      <c r="X214"/>
      <c r="Y214"/>
      <c r="Z214"/>
    </row>
    <row r="215" spans="1:26" s="1" customFormat="1">
      <c r="A215" s="9"/>
      <c r="B215" s="4"/>
      <c r="D215" s="4"/>
      <c r="E215"/>
      <c r="F215"/>
      <c r="J215"/>
      <c r="K215" s="3"/>
      <c r="P215"/>
      <c r="Q215"/>
      <c r="R215"/>
      <c r="S215"/>
      <c r="T215"/>
      <c r="U215"/>
      <c r="V215"/>
      <c r="W215"/>
      <c r="X215"/>
      <c r="Y215"/>
      <c r="Z215"/>
    </row>
    <row r="216" spans="1:26" s="1" customFormat="1">
      <c r="A216" s="9"/>
      <c r="B216" s="4"/>
      <c r="D216" s="4"/>
      <c r="E216"/>
      <c r="F216"/>
      <c r="J216"/>
      <c r="K216" s="3"/>
      <c r="P216"/>
      <c r="Q216"/>
      <c r="R216"/>
      <c r="S216"/>
      <c r="T216"/>
      <c r="U216"/>
      <c r="V216"/>
      <c r="W216"/>
      <c r="X216"/>
      <c r="Y216"/>
      <c r="Z216"/>
    </row>
    <row r="217" spans="1:26" s="1" customFormat="1">
      <c r="A217" s="9"/>
      <c r="B217" s="4"/>
      <c r="D217" s="4"/>
      <c r="E217"/>
      <c r="F217"/>
      <c r="J217"/>
      <c r="K217" s="3"/>
      <c r="P217"/>
      <c r="Q217"/>
      <c r="R217"/>
      <c r="S217"/>
      <c r="T217"/>
      <c r="U217"/>
      <c r="V217"/>
      <c r="W217"/>
      <c r="X217"/>
      <c r="Y217"/>
      <c r="Z217"/>
    </row>
    <row r="218" spans="1:26" s="1" customFormat="1">
      <c r="A218" s="9"/>
      <c r="B218" s="4"/>
      <c r="D218" s="4"/>
      <c r="E218"/>
      <c r="F218"/>
      <c r="J218"/>
      <c r="K218" s="3"/>
      <c r="P218"/>
      <c r="Q218"/>
      <c r="R218"/>
      <c r="S218"/>
      <c r="T218"/>
      <c r="U218"/>
      <c r="V218"/>
      <c r="W218"/>
      <c r="X218"/>
      <c r="Y218"/>
      <c r="Z218"/>
    </row>
    <row r="219" spans="1:26" s="1" customFormat="1">
      <c r="A219" s="9"/>
      <c r="B219" s="4"/>
      <c r="D219" s="4"/>
      <c r="E219"/>
      <c r="F219"/>
      <c r="J219"/>
      <c r="K219" s="3"/>
      <c r="P219"/>
      <c r="Q219"/>
      <c r="R219"/>
      <c r="S219"/>
      <c r="T219"/>
      <c r="U219"/>
      <c r="V219"/>
      <c r="W219"/>
      <c r="X219"/>
      <c r="Y219"/>
      <c r="Z219"/>
    </row>
    <row r="220" spans="1:26" s="1" customFormat="1">
      <c r="A220" s="9"/>
      <c r="B220" s="4"/>
      <c r="D220" s="4"/>
      <c r="E220"/>
      <c r="F220"/>
      <c r="J220"/>
      <c r="K220" s="3"/>
      <c r="P220"/>
      <c r="Q220"/>
      <c r="R220"/>
      <c r="S220"/>
      <c r="T220"/>
      <c r="U220"/>
      <c r="V220"/>
      <c r="W220"/>
      <c r="X220"/>
      <c r="Y220"/>
      <c r="Z220"/>
    </row>
    <row r="221" spans="1:26" s="1" customFormat="1">
      <c r="A221" s="9"/>
      <c r="B221" s="4"/>
      <c r="D221" s="4"/>
      <c r="E221"/>
      <c r="F221"/>
      <c r="J221"/>
      <c r="K221" s="3"/>
      <c r="P221"/>
      <c r="Q221"/>
      <c r="R221"/>
      <c r="S221"/>
      <c r="T221"/>
      <c r="U221"/>
      <c r="V221"/>
      <c r="W221"/>
      <c r="X221"/>
      <c r="Y221"/>
      <c r="Z221"/>
    </row>
    <row r="222" spans="1:26" s="1" customFormat="1">
      <c r="A222" s="9"/>
      <c r="B222" s="4"/>
      <c r="D222" s="4"/>
      <c r="E222"/>
      <c r="F222"/>
      <c r="J222"/>
      <c r="K222" s="3"/>
      <c r="P222"/>
      <c r="Q222"/>
      <c r="R222"/>
      <c r="S222"/>
      <c r="T222"/>
      <c r="U222"/>
      <c r="V222"/>
      <c r="W222"/>
      <c r="X222"/>
      <c r="Y222"/>
      <c r="Z222"/>
    </row>
    <row r="223" spans="1:26" s="1" customFormat="1">
      <c r="A223" s="9"/>
      <c r="B223" s="4"/>
      <c r="D223" s="4"/>
      <c r="E223"/>
      <c r="F223"/>
      <c r="J223"/>
      <c r="K223" s="3"/>
      <c r="P223"/>
      <c r="Q223"/>
      <c r="R223"/>
      <c r="S223"/>
      <c r="T223"/>
      <c r="U223"/>
      <c r="V223"/>
      <c r="W223"/>
      <c r="X223"/>
      <c r="Y223"/>
      <c r="Z223"/>
    </row>
    <row r="224" spans="1:26" s="1" customFormat="1">
      <c r="A224" s="9"/>
      <c r="B224" s="4"/>
      <c r="D224" s="4"/>
      <c r="E224"/>
      <c r="F224"/>
      <c r="J224"/>
      <c r="K224" s="3"/>
      <c r="P224"/>
      <c r="Q224"/>
      <c r="R224"/>
      <c r="S224"/>
      <c r="T224"/>
      <c r="U224"/>
      <c r="V224"/>
      <c r="W224"/>
      <c r="X224"/>
      <c r="Y224"/>
      <c r="Z224"/>
    </row>
    <row r="225" spans="1:26" s="1" customFormat="1">
      <c r="A225" s="9"/>
      <c r="B225" s="4"/>
      <c r="D225" s="4"/>
      <c r="E225"/>
      <c r="F225"/>
      <c r="J225"/>
      <c r="K225" s="3"/>
      <c r="P225"/>
      <c r="Q225"/>
      <c r="R225"/>
      <c r="S225"/>
      <c r="T225"/>
      <c r="U225"/>
      <c r="V225"/>
      <c r="W225"/>
      <c r="X225"/>
      <c r="Y225"/>
      <c r="Z225"/>
    </row>
    <row r="226" spans="1:26" s="1" customFormat="1">
      <c r="A226" s="9"/>
      <c r="B226" s="4"/>
      <c r="D226" s="4"/>
      <c r="E226"/>
      <c r="F226"/>
      <c r="J226"/>
      <c r="K226" s="3"/>
      <c r="P226"/>
      <c r="Q226"/>
      <c r="R226"/>
      <c r="S226"/>
      <c r="T226"/>
      <c r="U226"/>
      <c r="V226"/>
      <c r="W226"/>
      <c r="X226"/>
      <c r="Y226"/>
      <c r="Z226"/>
    </row>
    <row r="227" spans="1:26" s="1" customFormat="1">
      <c r="A227" s="9"/>
      <c r="B227" s="4"/>
      <c r="D227" s="4"/>
      <c r="E227"/>
      <c r="F227"/>
      <c r="J227"/>
      <c r="K227" s="3"/>
      <c r="P227"/>
      <c r="Q227"/>
      <c r="R227"/>
      <c r="S227"/>
      <c r="T227"/>
      <c r="U227"/>
      <c r="V227"/>
      <c r="W227"/>
      <c r="X227"/>
      <c r="Y227"/>
      <c r="Z227"/>
    </row>
    <row r="228" spans="1:26" s="1" customFormat="1">
      <c r="A228" s="9"/>
      <c r="B228" s="4"/>
      <c r="D228" s="4"/>
      <c r="E228"/>
      <c r="F228"/>
      <c r="J228"/>
      <c r="K228" s="3"/>
      <c r="P228"/>
      <c r="Q228"/>
      <c r="R228"/>
      <c r="S228"/>
      <c r="T228"/>
      <c r="U228"/>
      <c r="V228"/>
      <c r="W228"/>
      <c r="X228"/>
      <c r="Y228"/>
      <c r="Z228"/>
    </row>
    <row r="229" spans="1:26" s="1" customFormat="1">
      <c r="A229" s="9"/>
      <c r="B229" s="4"/>
      <c r="D229" s="4"/>
      <c r="E229"/>
      <c r="F229"/>
      <c r="J229"/>
      <c r="K229" s="3"/>
      <c r="P229"/>
      <c r="Q229"/>
      <c r="R229"/>
      <c r="S229"/>
      <c r="T229"/>
      <c r="U229"/>
      <c r="V229"/>
      <c r="W229"/>
      <c r="X229"/>
      <c r="Y229"/>
      <c r="Z229"/>
    </row>
    <row r="230" spans="1:26" s="1" customFormat="1">
      <c r="A230" s="9"/>
      <c r="B230" s="4"/>
      <c r="D230" s="4"/>
      <c r="E230"/>
      <c r="F230"/>
      <c r="J230"/>
      <c r="K230" s="3"/>
      <c r="P230"/>
      <c r="Q230"/>
      <c r="R230"/>
      <c r="S230"/>
      <c r="T230"/>
      <c r="U230"/>
      <c r="V230"/>
      <c r="W230"/>
      <c r="X230"/>
      <c r="Y230"/>
      <c r="Z230"/>
    </row>
    <row r="231" spans="1:26" s="1" customFormat="1">
      <c r="A231" s="9"/>
      <c r="B231" s="4"/>
      <c r="D231" s="4"/>
      <c r="E231"/>
      <c r="F231"/>
      <c r="J231"/>
      <c r="K231" s="3"/>
      <c r="P231"/>
      <c r="Q231"/>
      <c r="R231"/>
      <c r="S231"/>
      <c r="T231"/>
      <c r="U231"/>
      <c r="V231"/>
      <c r="W231"/>
      <c r="X231"/>
      <c r="Y231"/>
      <c r="Z231"/>
    </row>
    <row r="232" spans="1:26" s="1" customFormat="1">
      <c r="A232" s="9"/>
      <c r="B232" s="4"/>
      <c r="D232" s="4"/>
      <c r="E232"/>
      <c r="F232"/>
      <c r="J232"/>
      <c r="K232" s="3"/>
      <c r="P232"/>
      <c r="Q232"/>
      <c r="R232"/>
      <c r="S232"/>
      <c r="T232"/>
      <c r="U232"/>
      <c r="V232"/>
      <c r="W232"/>
      <c r="X232"/>
      <c r="Y232"/>
      <c r="Z232"/>
    </row>
    <row r="233" spans="1:26" s="1" customFormat="1">
      <c r="A233" s="9"/>
      <c r="B233" s="4"/>
      <c r="D233" s="4"/>
      <c r="E233"/>
      <c r="F233"/>
      <c r="J233"/>
      <c r="K233" s="3"/>
      <c r="P233"/>
      <c r="Q233"/>
      <c r="R233"/>
      <c r="S233"/>
      <c r="T233"/>
      <c r="U233"/>
      <c r="V233"/>
      <c r="W233"/>
      <c r="X233"/>
      <c r="Y233"/>
      <c r="Z233"/>
    </row>
    <row r="234" spans="1:26" s="1" customFormat="1">
      <c r="A234" s="9"/>
      <c r="B234" s="4"/>
      <c r="D234" s="4"/>
      <c r="E234"/>
      <c r="F234"/>
      <c r="J234"/>
      <c r="K234" s="3"/>
      <c r="P234"/>
      <c r="Q234"/>
      <c r="R234"/>
      <c r="S234"/>
      <c r="T234"/>
      <c r="U234"/>
      <c r="V234"/>
      <c r="W234"/>
      <c r="X234"/>
      <c r="Y234"/>
      <c r="Z234"/>
    </row>
    <row r="235" spans="1:26" s="1" customFormat="1">
      <c r="A235" s="9"/>
      <c r="B235" s="4"/>
      <c r="D235" s="4"/>
      <c r="E235"/>
      <c r="F235"/>
      <c r="J235"/>
      <c r="K235" s="3"/>
      <c r="P235"/>
      <c r="Q235"/>
      <c r="R235"/>
      <c r="S235"/>
      <c r="T235"/>
      <c r="U235"/>
      <c r="V235"/>
      <c r="W235"/>
      <c r="X235"/>
      <c r="Y235"/>
      <c r="Z235"/>
    </row>
    <row r="236" spans="1:26" s="1" customFormat="1">
      <c r="A236" s="9"/>
      <c r="B236" s="4"/>
      <c r="D236" s="4"/>
      <c r="E236"/>
      <c r="F236"/>
      <c r="J236"/>
      <c r="K236" s="3"/>
      <c r="P236"/>
      <c r="Q236"/>
      <c r="R236"/>
      <c r="S236"/>
      <c r="T236"/>
      <c r="U236"/>
      <c r="V236"/>
      <c r="W236"/>
      <c r="X236"/>
      <c r="Y236"/>
      <c r="Z236"/>
    </row>
    <row r="237" spans="1:26" s="1" customFormat="1">
      <c r="A237" s="9"/>
      <c r="B237" s="4"/>
      <c r="D237" s="4"/>
      <c r="E237"/>
      <c r="F237"/>
      <c r="J237"/>
      <c r="K237" s="3"/>
      <c r="P237"/>
      <c r="Q237"/>
      <c r="R237"/>
      <c r="S237"/>
      <c r="T237"/>
      <c r="U237"/>
      <c r="V237"/>
      <c r="W237"/>
      <c r="X237"/>
      <c r="Y237"/>
      <c r="Z237"/>
    </row>
    <row r="238" spans="1:26" s="1" customFormat="1">
      <c r="A238" s="9"/>
      <c r="B238" s="4"/>
      <c r="D238" s="4"/>
      <c r="E238"/>
      <c r="F238"/>
      <c r="J238"/>
      <c r="K238" s="3"/>
      <c r="P238"/>
      <c r="Q238"/>
      <c r="R238"/>
      <c r="S238"/>
      <c r="T238"/>
      <c r="U238"/>
      <c r="V238"/>
      <c r="W238"/>
      <c r="X238"/>
      <c r="Y238"/>
      <c r="Z238"/>
    </row>
    <row r="239" spans="1:26" s="1" customFormat="1">
      <c r="A239" s="9"/>
      <c r="B239" s="4"/>
      <c r="D239" s="4"/>
      <c r="E239"/>
      <c r="F239"/>
      <c r="J239"/>
      <c r="K239" s="3"/>
      <c r="P239"/>
      <c r="Q239"/>
      <c r="R239"/>
      <c r="S239"/>
      <c r="T239"/>
      <c r="U239"/>
      <c r="V239"/>
      <c r="W239"/>
      <c r="X239"/>
      <c r="Y239"/>
      <c r="Z239"/>
    </row>
    <row r="240" spans="1:26" s="1" customFormat="1">
      <c r="A240" s="9"/>
      <c r="B240" s="4"/>
      <c r="D240" s="4"/>
      <c r="E240"/>
      <c r="F240"/>
      <c r="J240"/>
      <c r="K240" s="3"/>
      <c r="P240"/>
      <c r="Q240"/>
      <c r="R240"/>
      <c r="S240"/>
      <c r="T240"/>
      <c r="U240"/>
      <c r="V240"/>
      <c r="W240"/>
      <c r="X240"/>
      <c r="Y240"/>
      <c r="Z240"/>
    </row>
    <row r="241" spans="1:26" s="1" customFormat="1">
      <c r="A241" s="9"/>
      <c r="B241" s="4"/>
      <c r="D241" s="4"/>
      <c r="E241"/>
      <c r="F241"/>
      <c r="J241"/>
      <c r="K241" s="3"/>
      <c r="P241"/>
      <c r="Q241"/>
      <c r="R241"/>
      <c r="S241"/>
      <c r="T241"/>
      <c r="U241"/>
      <c r="V241"/>
      <c r="W241"/>
      <c r="X241"/>
      <c r="Y241"/>
      <c r="Z241"/>
    </row>
    <row r="242" spans="1:26" s="1" customFormat="1">
      <c r="A242" s="9"/>
      <c r="B242" s="4"/>
      <c r="D242" s="4"/>
      <c r="E242"/>
      <c r="F242"/>
      <c r="J242"/>
      <c r="K242" s="3"/>
      <c r="P242"/>
      <c r="Q242"/>
      <c r="R242"/>
      <c r="S242"/>
      <c r="T242"/>
      <c r="U242"/>
      <c r="V242"/>
      <c r="W242"/>
      <c r="X242"/>
      <c r="Y242"/>
      <c r="Z242"/>
    </row>
    <row r="243" spans="1:26" s="1" customFormat="1">
      <c r="A243" s="9"/>
      <c r="B243" s="4"/>
      <c r="D243" s="4"/>
      <c r="E243"/>
      <c r="F243"/>
      <c r="J243"/>
      <c r="K243" s="3"/>
      <c r="P243"/>
      <c r="Q243"/>
      <c r="R243"/>
      <c r="S243"/>
      <c r="T243"/>
      <c r="U243"/>
      <c r="V243"/>
      <c r="W243"/>
      <c r="X243"/>
      <c r="Y243"/>
      <c r="Z243"/>
    </row>
    <row r="244" spans="1:26" s="1" customFormat="1">
      <c r="A244" s="9"/>
      <c r="B244" s="4"/>
      <c r="D244" s="4"/>
      <c r="E244"/>
      <c r="F244"/>
      <c r="J244"/>
      <c r="K244" s="3"/>
      <c r="P244"/>
      <c r="Q244"/>
      <c r="R244"/>
      <c r="S244"/>
      <c r="T244"/>
      <c r="U244"/>
      <c r="V244"/>
      <c r="W244"/>
      <c r="X244"/>
      <c r="Y244"/>
      <c r="Z244"/>
    </row>
    <row r="245" spans="1:26" s="1" customFormat="1">
      <c r="A245" s="9"/>
      <c r="B245" s="4"/>
      <c r="D245" s="4"/>
      <c r="E245"/>
      <c r="F245"/>
      <c r="J245"/>
      <c r="K245" s="3"/>
      <c r="P245"/>
      <c r="Q245"/>
      <c r="R245"/>
      <c r="S245"/>
      <c r="T245"/>
      <c r="U245"/>
      <c r="V245"/>
      <c r="W245"/>
      <c r="X245"/>
      <c r="Y245"/>
      <c r="Z245"/>
    </row>
    <row r="246" spans="1:26" s="1" customFormat="1">
      <c r="A246" s="9"/>
      <c r="B246" s="4"/>
      <c r="D246" s="4"/>
      <c r="E246"/>
      <c r="F246"/>
      <c r="J246"/>
      <c r="K246" s="3"/>
      <c r="P246"/>
      <c r="Q246"/>
      <c r="R246"/>
      <c r="S246"/>
      <c r="T246"/>
      <c r="U246"/>
      <c r="V246"/>
      <c r="W246"/>
      <c r="X246"/>
      <c r="Y246"/>
      <c r="Z246"/>
    </row>
    <row r="247" spans="1:26" s="1" customFormat="1">
      <c r="A247" s="9"/>
      <c r="B247" s="4"/>
      <c r="D247" s="4"/>
      <c r="E247"/>
      <c r="F247"/>
      <c r="J247"/>
      <c r="K247" s="3"/>
      <c r="P247"/>
      <c r="Q247"/>
      <c r="R247"/>
      <c r="S247"/>
      <c r="T247"/>
      <c r="U247"/>
      <c r="V247"/>
      <c r="W247"/>
      <c r="X247"/>
      <c r="Y247"/>
      <c r="Z247"/>
    </row>
    <row r="248" spans="1:26" s="1" customFormat="1">
      <c r="A248" s="9"/>
      <c r="B248" s="4"/>
      <c r="D248" s="4"/>
      <c r="E248"/>
      <c r="F248"/>
      <c r="J248"/>
      <c r="K248" s="3"/>
      <c r="P248"/>
      <c r="Q248"/>
      <c r="R248"/>
      <c r="S248"/>
      <c r="T248"/>
      <c r="U248"/>
      <c r="V248"/>
      <c r="W248"/>
      <c r="X248"/>
      <c r="Y248"/>
      <c r="Z248"/>
    </row>
    <row r="249" spans="1:26" s="1" customFormat="1">
      <c r="A249" s="9"/>
      <c r="B249" s="4"/>
      <c r="D249" s="4"/>
      <c r="E249"/>
      <c r="F249"/>
      <c r="J249"/>
      <c r="K249" s="3"/>
      <c r="P249"/>
      <c r="Q249"/>
      <c r="R249"/>
      <c r="S249"/>
      <c r="T249"/>
      <c r="U249"/>
      <c r="V249"/>
      <c r="W249"/>
      <c r="X249"/>
      <c r="Y249"/>
      <c r="Z249"/>
    </row>
    <row r="250" spans="1:26" s="1" customFormat="1">
      <c r="A250" s="9"/>
      <c r="B250" s="4"/>
      <c r="D250" s="4"/>
      <c r="E250"/>
      <c r="F250"/>
      <c r="J250"/>
      <c r="K250" s="3"/>
      <c r="P250"/>
      <c r="Q250"/>
      <c r="R250"/>
      <c r="S250"/>
      <c r="T250"/>
      <c r="U250"/>
      <c r="V250"/>
      <c r="W250"/>
      <c r="X250"/>
      <c r="Y250"/>
      <c r="Z250"/>
    </row>
    <row r="251" spans="1:26" s="1" customFormat="1">
      <c r="A251" s="9"/>
      <c r="B251" s="4"/>
      <c r="D251" s="4"/>
      <c r="E251"/>
      <c r="F251"/>
      <c r="J251"/>
      <c r="K251" s="3"/>
      <c r="P251"/>
      <c r="Q251"/>
      <c r="R251"/>
      <c r="S251"/>
      <c r="T251"/>
      <c r="U251"/>
      <c r="V251"/>
      <c r="W251"/>
      <c r="X251"/>
      <c r="Y251"/>
      <c r="Z251"/>
    </row>
    <row r="252" spans="1:26" s="1" customFormat="1">
      <c r="A252" s="9"/>
      <c r="B252" s="4"/>
      <c r="D252" s="4"/>
      <c r="E252"/>
      <c r="F252"/>
      <c r="J252"/>
      <c r="K252" s="3"/>
      <c r="P252"/>
      <c r="Q252"/>
      <c r="R252"/>
      <c r="S252"/>
      <c r="T252"/>
      <c r="U252"/>
      <c r="V252"/>
      <c r="W252"/>
      <c r="X252"/>
      <c r="Y252"/>
      <c r="Z252"/>
    </row>
    <row r="253" spans="1:26" s="1" customFormat="1">
      <c r="A253" s="9"/>
      <c r="B253" s="4"/>
      <c r="D253"/>
      <c r="E253"/>
      <c r="F253"/>
      <c r="J253"/>
      <c r="K253" s="3"/>
      <c r="L253"/>
      <c r="P253"/>
      <c r="Q253"/>
      <c r="R253"/>
      <c r="S253"/>
      <c r="T253"/>
      <c r="U253"/>
      <c r="V253"/>
      <c r="W253"/>
      <c r="X253"/>
      <c r="Y253"/>
      <c r="Z253"/>
    </row>
    <row r="254" spans="1:26" s="1" customFormat="1">
      <c r="A254" s="9"/>
      <c r="B254" s="4"/>
      <c r="D254"/>
      <c r="E254"/>
      <c r="F254"/>
      <c r="J254"/>
      <c r="K254" s="3"/>
      <c r="L254"/>
      <c r="P254"/>
      <c r="Q254"/>
      <c r="R254"/>
      <c r="S254"/>
      <c r="T254"/>
      <c r="U254"/>
      <c r="V254"/>
      <c r="W254"/>
      <c r="X254"/>
      <c r="Y254"/>
      <c r="Z254"/>
    </row>
    <row r="255" spans="1:26" s="1" customFormat="1">
      <c r="A255" s="9"/>
      <c r="B255" s="4"/>
      <c r="D255"/>
      <c r="E255"/>
      <c r="F255"/>
      <c r="J255"/>
      <c r="K255" s="3"/>
      <c r="L255"/>
      <c r="P255"/>
      <c r="Q255"/>
      <c r="R255"/>
      <c r="S255"/>
      <c r="T255"/>
      <c r="U255"/>
      <c r="V255"/>
      <c r="W255"/>
      <c r="X255"/>
      <c r="Y255"/>
      <c r="Z255"/>
    </row>
    <row r="256" spans="1:26" s="1" customFormat="1">
      <c r="A256" s="9"/>
      <c r="B256" s="4"/>
      <c r="D256"/>
      <c r="E256"/>
      <c r="F256"/>
      <c r="J256"/>
      <c r="K256" s="3"/>
      <c r="L256"/>
      <c r="P256"/>
      <c r="Q256"/>
      <c r="R256"/>
      <c r="S256"/>
      <c r="T256"/>
      <c r="U256"/>
      <c r="V256"/>
      <c r="W256"/>
      <c r="X256"/>
      <c r="Y256"/>
      <c r="Z256"/>
    </row>
    <row r="257" spans="1:26" s="1" customFormat="1">
      <c r="A257" s="9"/>
      <c r="B257" s="4"/>
      <c r="D257"/>
      <c r="E257"/>
      <c r="F257"/>
      <c r="J257"/>
      <c r="K257" s="3"/>
      <c r="L257"/>
      <c r="P257"/>
      <c r="Q257"/>
      <c r="R257"/>
      <c r="S257"/>
      <c r="T257"/>
      <c r="U257"/>
      <c r="V257"/>
      <c r="W257"/>
      <c r="X257"/>
      <c r="Y257"/>
      <c r="Z257"/>
    </row>
    <row r="258" spans="1:26" s="1" customFormat="1">
      <c r="A258" s="9"/>
      <c r="B258" s="4"/>
      <c r="D258"/>
      <c r="E258"/>
      <c r="F258"/>
      <c r="J258"/>
      <c r="K258" s="3"/>
      <c r="L258"/>
      <c r="P258"/>
      <c r="Q258"/>
      <c r="R258"/>
      <c r="S258"/>
      <c r="T258"/>
      <c r="U258"/>
      <c r="V258"/>
      <c r="W258"/>
      <c r="X258"/>
      <c r="Y258"/>
      <c r="Z258"/>
    </row>
    <row r="259" spans="1:26" s="1" customFormat="1">
      <c r="A259" s="9"/>
      <c r="B259" s="4"/>
      <c r="D259"/>
      <c r="E259"/>
      <c r="F259"/>
      <c r="J259"/>
      <c r="K259" s="3"/>
      <c r="L259"/>
      <c r="P259"/>
      <c r="Q259"/>
      <c r="R259"/>
      <c r="S259"/>
      <c r="T259"/>
      <c r="U259"/>
      <c r="V259"/>
      <c r="W259"/>
      <c r="X259"/>
      <c r="Y259"/>
      <c r="Z259"/>
    </row>
    <row r="260" spans="1:26" s="1" customFormat="1">
      <c r="A260" s="9"/>
      <c r="B260" s="4"/>
      <c r="D260"/>
      <c r="E260"/>
      <c r="F260"/>
      <c r="J260"/>
      <c r="K260" s="3"/>
      <c r="L260"/>
      <c r="P260"/>
      <c r="Q260"/>
      <c r="R260"/>
      <c r="S260"/>
      <c r="T260"/>
      <c r="U260"/>
      <c r="V260"/>
      <c r="W260"/>
      <c r="X260"/>
      <c r="Y260"/>
      <c r="Z260"/>
    </row>
    <row r="261" spans="1:26" s="1" customFormat="1">
      <c r="A261" s="9"/>
      <c r="B261" s="4"/>
      <c r="D261"/>
      <c r="E261"/>
      <c r="F261"/>
      <c r="J261"/>
      <c r="K261" s="3"/>
      <c r="L261"/>
      <c r="P261"/>
      <c r="Q261"/>
      <c r="R261"/>
      <c r="S261"/>
      <c r="T261"/>
      <c r="U261"/>
      <c r="V261"/>
      <c r="W261"/>
      <c r="X261"/>
      <c r="Y261"/>
      <c r="Z261"/>
    </row>
    <row r="262" spans="1:26" s="1" customFormat="1">
      <c r="A262" s="9"/>
      <c r="B262" s="4"/>
      <c r="D262"/>
      <c r="E262"/>
      <c r="F262"/>
      <c r="J262"/>
      <c r="K262" s="3"/>
      <c r="L262"/>
      <c r="P262"/>
      <c r="Q262"/>
      <c r="R262"/>
      <c r="S262"/>
      <c r="T262"/>
      <c r="U262"/>
      <c r="V262"/>
      <c r="W262"/>
      <c r="X262"/>
      <c r="Y262"/>
      <c r="Z262"/>
    </row>
    <row r="263" spans="1:26" s="1" customFormat="1">
      <c r="A263" s="9"/>
      <c r="B263" s="4"/>
      <c r="D263"/>
      <c r="E263"/>
      <c r="F263"/>
      <c r="J263"/>
      <c r="K263" s="3"/>
      <c r="L263"/>
      <c r="P263"/>
      <c r="Q263"/>
      <c r="R263"/>
      <c r="S263"/>
      <c r="T263"/>
      <c r="U263"/>
      <c r="V263"/>
      <c r="W263"/>
      <c r="X263"/>
      <c r="Y263"/>
      <c r="Z263"/>
    </row>
    <row r="264" spans="1:26" s="1" customFormat="1">
      <c r="A264" s="9"/>
      <c r="B264" s="4"/>
      <c r="D264"/>
      <c r="E264"/>
      <c r="F264"/>
      <c r="J264"/>
      <c r="K264" s="3"/>
      <c r="L264"/>
      <c r="P264"/>
      <c r="Q264"/>
      <c r="R264"/>
      <c r="S264"/>
      <c r="T264"/>
      <c r="U264"/>
      <c r="V264"/>
      <c r="W264"/>
      <c r="X264"/>
      <c r="Y264"/>
      <c r="Z264"/>
    </row>
    <row r="265" spans="1:26" s="1" customFormat="1">
      <c r="A265" s="9"/>
      <c r="B265" s="4"/>
      <c r="D265"/>
      <c r="E265"/>
      <c r="F265"/>
      <c r="J265"/>
      <c r="K265" s="3"/>
      <c r="L265"/>
      <c r="P265"/>
      <c r="Q265"/>
      <c r="R265"/>
      <c r="S265"/>
      <c r="T265"/>
      <c r="U265"/>
      <c r="V265"/>
      <c r="W265"/>
      <c r="X265"/>
      <c r="Y265"/>
      <c r="Z265"/>
    </row>
    <row r="266" spans="1:26" s="1" customFormat="1">
      <c r="A266" s="9"/>
      <c r="B266" s="4"/>
      <c r="D266"/>
      <c r="E266"/>
      <c r="F266"/>
      <c r="J266"/>
      <c r="K266" s="3"/>
      <c r="L266"/>
      <c r="P266"/>
      <c r="Q266"/>
      <c r="R266"/>
      <c r="S266"/>
      <c r="T266"/>
      <c r="U266"/>
      <c r="V266"/>
      <c r="W266"/>
      <c r="X266"/>
      <c r="Y266"/>
      <c r="Z266"/>
    </row>
    <row r="267" spans="1:26" s="1" customFormat="1">
      <c r="A267" s="9"/>
      <c r="B267" s="4"/>
      <c r="D267"/>
      <c r="E267"/>
      <c r="F267"/>
      <c r="J267"/>
      <c r="K267" s="3"/>
      <c r="L267"/>
      <c r="P267"/>
      <c r="Q267"/>
      <c r="R267"/>
      <c r="S267"/>
      <c r="T267"/>
      <c r="U267"/>
      <c r="V267"/>
      <c r="W267"/>
      <c r="X267"/>
      <c r="Y267"/>
      <c r="Z267"/>
    </row>
    <row r="268" spans="1:26" s="1" customFormat="1">
      <c r="A268" s="9"/>
      <c r="B268" s="4"/>
      <c r="D268"/>
      <c r="E268"/>
      <c r="F268"/>
      <c r="J268"/>
      <c r="K268" s="3"/>
      <c r="L268"/>
      <c r="P268"/>
      <c r="Q268"/>
      <c r="R268"/>
      <c r="S268"/>
      <c r="T268"/>
      <c r="U268"/>
      <c r="V268"/>
      <c r="W268"/>
      <c r="X268"/>
      <c r="Y268"/>
      <c r="Z268"/>
    </row>
    <row r="269" spans="1:26" s="1" customFormat="1">
      <c r="A269" s="9"/>
      <c r="B269" s="4"/>
      <c r="D269"/>
      <c r="E269"/>
      <c r="F269"/>
      <c r="J269"/>
      <c r="K269" s="3"/>
      <c r="L269"/>
      <c r="P269"/>
      <c r="Q269"/>
      <c r="R269"/>
      <c r="S269"/>
      <c r="T269"/>
      <c r="U269"/>
      <c r="V269"/>
      <c r="W269"/>
      <c r="X269"/>
      <c r="Y269"/>
      <c r="Z269"/>
    </row>
    <row r="270" spans="1:26" s="1" customFormat="1">
      <c r="A270" s="9"/>
      <c r="B270" s="4"/>
      <c r="D270"/>
      <c r="E270"/>
      <c r="F270"/>
      <c r="J270"/>
      <c r="K270" s="3"/>
      <c r="L270"/>
      <c r="P270"/>
      <c r="Q270"/>
      <c r="R270"/>
      <c r="S270"/>
      <c r="T270"/>
      <c r="U270"/>
      <c r="V270"/>
      <c r="W270"/>
      <c r="X270"/>
      <c r="Y270"/>
      <c r="Z270"/>
    </row>
    <row r="271" spans="1:26" s="1" customFormat="1">
      <c r="A271" s="9"/>
      <c r="B271" s="4"/>
      <c r="D271"/>
      <c r="E271"/>
      <c r="F271"/>
      <c r="J271"/>
      <c r="K271" s="3"/>
      <c r="L271"/>
      <c r="P271"/>
      <c r="Q271"/>
      <c r="R271"/>
      <c r="S271"/>
      <c r="T271"/>
      <c r="U271"/>
      <c r="V271"/>
      <c r="W271"/>
      <c r="X271"/>
      <c r="Y271"/>
      <c r="Z271"/>
    </row>
    <row r="272" spans="1:26" s="1" customFormat="1">
      <c r="A272" s="9"/>
      <c r="B272" s="4"/>
      <c r="D272"/>
      <c r="E272"/>
      <c r="F272"/>
      <c r="J272"/>
      <c r="K272" s="3"/>
      <c r="L272"/>
      <c r="P272"/>
      <c r="Q272"/>
      <c r="R272"/>
      <c r="S272"/>
      <c r="T272"/>
      <c r="U272"/>
      <c r="V272"/>
      <c r="W272"/>
      <c r="X272"/>
      <c r="Y272"/>
      <c r="Z272"/>
    </row>
    <row r="273" spans="1:26" s="1" customFormat="1">
      <c r="A273" s="9"/>
      <c r="B273" s="4"/>
      <c r="D273"/>
      <c r="E273"/>
      <c r="F273"/>
      <c r="J273"/>
      <c r="K273" s="3"/>
      <c r="L273"/>
      <c r="P273"/>
      <c r="Q273"/>
      <c r="R273"/>
      <c r="S273"/>
      <c r="T273"/>
      <c r="U273"/>
      <c r="V273"/>
      <c r="W273"/>
      <c r="X273"/>
      <c r="Y273"/>
      <c r="Z273"/>
    </row>
    <row r="274" spans="1:26" s="1" customFormat="1">
      <c r="A274" s="9"/>
      <c r="B274" s="4"/>
      <c r="D274"/>
      <c r="E274"/>
      <c r="F274"/>
      <c r="J274"/>
      <c r="K274" s="3"/>
      <c r="L274"/>
      <c r="P274"/>
      <c r="Q274"/>
      <c r="R274"/>
      <c r="S274"/>
      <c r="T274"/>
      <c r="U274"/>
      <c r="V274"/>
      <c r="W274"/>
      <c r="X274"/>
      <c r="Y274"/>
      <c r="Z274"/>
    </row>
    <row r="275" spans="1:26" s="1" customFormat="1">
      <c r="A275" s="9"/>
      <c r="B275" s="4"/>
      <c r="D275"/>
      <c r="E275"/>
      <c r="F275"/>
      <c r="J275"/>
      <c r="K275" s="3"/>
      <c r="L275"/>
      <c r="P275"/>
      <c r="Q275"/>
      <c r="R275"/>
      <c r="S275"/>
      <c r="T275"/>
      <c r="U275"/>
      <c r="V275"/>
      <c r="W275"/>
      <c r="X275"/>
      <c r="Y275"/>
      <c r="Z275"/>
    </row>
    <row r="276" spans="1:26" s="1" customFormat="1">
      <c r="A276" s="9"/>
      <c r="B276" s="4"/>
      <c r="D276"/>
      <c r="E276"/>
      <c r="F276"/>
      <c r="J276"/>
      <c r="K276" s="3"/>
      <c r="L276"/>
      <c r="P276"/>
      <c r="Q276"/>
      <c r="R276"/>
      <c r="S276"/>
      <c r="T276"/>
      <c r="U276"/>
      <c r="V276"/>
      <c r="W276"/>
      <c r="X276"/>
      <c r="Y276"/>
      <c r="Z276"/>
    </row>
    <row r="277" spans="1:26" s="1" customFormat="1">
      <c r="A277" s="9"/>
      <c r="B277" s="4"/>
      <c r="D277"/>
      <c r="E277"/>
      <c r="F277"/>
      <c r="J277"/>
      <c r="K277" s="3"/>
      <c r="L277"/>
      <c r="P277"/>
      <c r="Q277"/>
      <c r="R277"/>
      <c r="S277"/>
      <c r="T277"/>
      <c r="U277"/>
      <c r="V277"/>
      <c r="W277"/>
      <c r="X277"/>
      <c r="Y277"/>
      <c r="Z277"/>
    </row>
    <row r="278" spans="1:26" s="1" customFormat="1">
      <c r="A278" s="9"/>
      <c r="B278" s="4"/>
      <c r="D278"/>
      <c r="E278"/>
      <c r="F278"/>
      <c r="J278"/>
      <c r="K278" s="3"/>
      <c r="L278"/>
      <c r="P278"/>
      <c r="Q278"/>
      <c r="R278"/>
      <c r="S278"/>
      <c r="T278"/>
      <c r="U278"/>
      <c r="V278"/>
      <c r="W278"/>
      <c r="X278"/>
      <c r="Y278"/>
      <c r="Z278"/>
    </row>
    <row r="279" spans="1:26" s="1" customFormat="1">
      <c r="A279" s="9"/>
      <c r="B279" s="4"/>
      <c r="D279"/>
      <c r="E279"/>
      <c r="F279"/>
      <c r="J279"/>
      <c r="K279" s="3"/>
      <c r="L279"/>
      <c r="P279"/>
      <c r="Q279"/>
      <c r="R279"/>
      <c r="S279"/>
      <c r="T279"/>
      <c r="U279"/>
      <c r="V279"/>
      <c r="W279"/>
      <c r="X279"/>
      <c r="Y279"/>
      <c r="Z279"/>
    </row>
    <row r="280" spans="1:26" s="1" customFormat="1">
      <c r="A280" s="9"/>
      <c r="B280" s="4"/>
      <c r="D280"/>
      <c r="E280"/>
      <c r="F280"/>
      <c r="J280"/>
      <c r="K280" s="3"/>
      <c r="L280"/>
      <c r="P280"/>
      <c r="Q280"/>
      <c r="R280"/>
      <c r="S280"/>
      <c r="T280"/>
      <c r="U280"/>
      <c r="V280"/>
      <c r="W280"/>
      <c r="X280"/>
      <c r="Y280"/>
      <c r="Z280"/>
    </row>
    <row r="281" spans="1:26" s="1" customFormat="1">
      <c r="A281" s="9"/>
      <c r="B281" s="4"/>
      <c r="D281"/>
      <c r="E281"/>
      <c r="F281"/>
      <c r="J281"/>
      <c r="K281" s="3"/>
      <c r="L281"/>
      <c r="P281"/>
      <c r="Q281"/>
      <c r="R281"/>
      <c r="S281"/>
      <c r="T281"/>
      <c r="U281"/>
      <c r="V281"/>
      <c r="W281"/>
      <c r="X281"/>
      <c r="Y281"/>
      <c r="Z281"/>
    </row>
    <row r="282" spans="1:26" s="1" customFormat="1">
      <c r="A282" s="9"/>
      <c r="B282" s="4"/>
      <c r="D282"/>
      <c r="E282"/>
      <c r="F282"/>
      <c r="J282"/>
      <c r="K282" s="3"/>
      <c r="L282"/>
      <c r="P282"/>
      <c r="Q282"/>
      <c r="R282"/>
      <c r="S282"/>
      <c r="T282"/>
      <c r="U282"/>
      <c r="V282"/>
      <c r="W282"/>
      <c r="X282"/>
      <c r="Y282"/>
      <c r="Z282"/>
    </row>
    <row r="283" spans="1:26" s="1" customFormat="1">
      <c r="A283" s="9"/>
      <c r="B283" s="4"/>
      <c r="D283"/>
      <c r="E283"/>
      <c r="F283"/>
      <c r="J283"/>
      <c r="K283" s="3"/>
      <c r="L283"/>
      <c r="P283"/>
      <c r="Q283"/>
      <c r="R283"/>
      <c r="S283"/>
      <c r="T283"/>
      <c r="U283"/>
      <c r="V283"/>
      <c r="W283"/>
      <c r="X283"/>
      <c r="Y283"/>
      <c r="Z283"/>
    </row>
    <row r="284" spans="1:26" s="1" customFormat="1">
      <c r="A284" s="9"/>
      <c r="B284" s="4"/>
      <c r="D284"/>
      <c r="E284"/>
      <c r="F284"/>
      <c r="J284"/>
      <c r="K284" s="3"/>
      <c r="L284"/>
      <c r="P284"/>
      <c r="Q284"/>
      <c r="R284"/>
      <c r="S284"/>
      <c r="T284"/>
      <c r="U284"/>
      <c r="V284"/>
      <c r="W284"/>
      <c r="X284"/>
      <c r="Y284"/>
      <c r="Z284"/>
    </row>
    <row r="285" spans="1:26" s="1" customFormat="1">
      <c r="A285" s="9"/>
      <c r="B285" s="4"/>
      <c r="D285"/>
      <c r="E285"/>
      <c r="F285"/>
      <c r="J285"/>
      <c r="K285" s="3"/>
      <c r="L285"/>
      <c r="P285"/>
      <c r="Q285"/>
      <c r="R285"/>
      <c r="S285"/>
      <c r="T285"/>
      <c r="U285"/>
      <c r="V285"/>
      <c r="W285"/>
      <c r="X285"/>
      <c r="Y285"/>
      <c r="Z285"/>
    </row>
    <row r="286" spans="1:26" s="1" customFormat="1">
      <c r="A286" s="9"/>
      <c r="B286" s="4"/>
      <c r="D286"/>
      <c r="E286"/>
      <c r="F286"/>
      <c r="J286"/>
      <c r="K286" s="3"/>
      <c r="L286"/>
      <c r="P286"/>
      <c r="Q286"/>
      <c r="R286"/>
      <c r="S286"/>
      <c r="T286"/>
      <c r="U286"/>
      <c r="V286"/>
      <c r="W286"/>
      <c r="X286"/>
      <c r="Y286"/>
      <c r="Z286"/>
    </row>
    <row r="287" spans="1:26" s="1" customFormat="1">
      <c r="A287" s="9"/>
      <c r="B287" s="4"/>
      <c r="D287"/>
      <c r="E287"/>
      <c r="F287"/>
      <c r="J287"/>
      <c r="K287" s="3"/>
      <c r="L287"/>
      <c r="P287"/>
      <c r="Q287"/>
      <c r="R287"/>
      <c r="S287"/>
      <c r="T287"/>
      <c r="U287"/>
      <c r="V287"/>
      <c r="W287"/>
      <c r="X287"/>
      <c r="Y287"/>
      <c r="Z287"/>
    </row>
    <row r="288" spans="1:26" s="1" customFormat="1">
      <c r="A288" s="9"/>
      <c r="B288" s="4"/>
      <c r="D288"/>
      <c r="E288"/>
      <c r="F288"/>
      <c r="J288"/>
      <c r="K288" s="3"/>
      <c r="L288"/>
      <c r="P288"/>
      <c r="Q288"/>
      <c r="R288"/>
      <c r="S288"/>
      <c r="T288"/>
      <c r="U288"/>
      <c r="V288"/>
      <c r="W288"/>
      <c r="X288"/>
      <c r="Y288"/>
      <c r="Z288"/>
    </row>
    <row r="289" spans="1:26" s="1" customFormat="1">
      <c r="A289" s="9"/>
      <c r="B289" s="4"/>
      <c r="D289"/>
      <c r="E289"/>
      <c r="F289"/>
      <c r="J289"/>
      <c r="K289" s="3"/>
      <c r="L289"/>
      <c r="P289"/>
      <c r="Q289"/>
      <c r="R289"/>
      <c r="S289"/>
      <c r="T289"/>
      <c r="U289"/>
      <c r="V289"/>
      <c r="W289"/>
      <c r="X289"/>
      <c r="Y289"/>
      <c r="Z289"/>
    </row>
    <row r="290" spans="1:26" s="1" customFormat="1">
      <c r="A290" s="9"/>
      <c r="B290" s="4"/>
      <c r="D290"/>
      <c r="E290"/>
      <c r="F290"/>
      <c r="J290"/>
      <c r="K290" s="3"/>
      <c r="L290"/>
      <c r="P290"/>
      <c r="Q290"/>
      <c r="R290"/>
      <c r="S290"/>
      <c r="T290"/>
      <c r="U290"/>
      <c r="V290"/>
      <c r="W290"/>
      <c r="X290"/>
      <c r="Y290"/>
      <c r="Z290"/>
    </row>
    <row r="291" spans="1:26" s="1" customFormat="1">
      <c r="A291" s="9"/>
      <c r="B291" s="4"/>
      <c r="D291"/>
      <c r="E291"/>
      <c r="F291"/>
      <c r="J291"/>
      <c r="K291" s="3"/>
      <c r="L291"/>
      <c r="P291"/>
      <c r="Q291"/>
      <c r="R291"/>
      <c r="S291"/>
      <c r="T291"/>
      <c r="U291"/>
      <c r="V291"/>
      <c r="W291"/>
      <c r="X291"/>
      <c r="Y291"/>
      <c r="Z291"/>
    </row>
    <row r="292" spans="1:26" s="1" customFormat="1">
      <c r="A292" s="9"/>
      <c r="B292" s="4"/>
      <c r="D292"/>
      <c r="E292"/>
      <c r="F292"/>
      <c r="J292"/>
      <c r="K292" s="3"/>
      <c r="L292"/>
      <c r="P292"/>
      <c r="Q292"/>
      <c r="R292"/>
      <c r="S292"/>
      <c r="T292"/>
      <c r="U292"/>
      <c r="V292"/>
      <c r="W292"/>
      <c r="X292"/>
      <c r="Y292"/>
      <c r="Z292"/>
    </row>
    <row r="293" spans="1:26" s="1" customFormat="1">
      <c r="A293" s="9"/>
      <c r="B293" s="4"/>
      <c r="D293"/>
      <c r="E293"/>
      <c r="F293"/>
      <c r="J293"/>
      <c r="K293" s="3"/>
      <c r="L293"/>
      <c r="P293"/>
      <c r="Q293"/>
      <c r="R293"/>
      <c r="S293"/>
      <c r="T293"/>
      <c r="U293"/>
      <c r="V293"/>
      <c r="W293"/>
      <c r="X293"/>
      <c r="Y293"/>
      <c r="Z293"/>
    </row>
    <row r="294" spans="1:26" s="1" customFormat="1">
      <c r="A294" s="9"/>
      <c r="B294" s="4"/>
      <c r="D294"/>
      <c r="E294"/>
      <c r="F294"/>
      <c r="J294"/>
      <c r="K294" s="3"/>
      <c r="L294"/>
      <c r="P294"/>
      <c r="Q294"/>
      <c r="R294"/>
      <c r="S294"/>
      <c r="T294"/>
      <c r="U294"/>
      <c r="V294"/>
      <c r="W294"/>
      <c r="X294"/>
      <c r="Y294"/>
      <c r="Z294"/>
    </row>
    <row r="295" spans="1:26" s="1" customFormat="1">
      <c r="A295" s="9"/>
      <c r="B295" s="4"/>
      <c r="D295"/>
      <c r="E295"/>
      <c r="F295"/>
      <c r="J295"/>
      <c r="K295" s="3"/>
      <c r="L295"/>
      <c r="P295"/>
      <c r="Q295"/>
      <c r="R295"/>
      <c r="S295"/>
      <c r="T295"/>
      <c r="U295"/>
      <c r="V295"/>
      <c r="W295"/>
      <c r="X295"/>
      <c r="Y295"/>
      <c r="Z295"/>
    </row>
    <row r="296" spans="1:26" s="1" customFormat="1">
      <c r="A296" s="9"/>
      <c r="B296" s="4"/>
      <c r="D296"/>
      <c r="E296"/>
      <c r="F296"/>
      <c r="J296"/>
      <c r="K296" s="3"/>
      <c r="L296"/>
      <c r="P296"/>
      <c r="Q296"/>
      <c r="R296"/>
      <c r="S296"/>
      <c r="T296"/>
      <c r="U296"/>
      <c r="V296"/>
      <c r="W296"/>
      <c r="X296"/>
      <c r="Y296"/>
      <c r="Z296"/>
    </row>
    <row r="297" spans="1:26" s="1" customFormat="1">
      <c r="A297" s="9"/>
      <c r="B297" s="4"/>
      <c r="D297"/>
      <c r="E297"/>
      <c r="F297"/>
      <c r="J297"/>
      <c r="K297" s="3"/>
      <c r="L297"/>
      <c r="P297"/>
      <c r="Q297"/>
      <c r="R297"/>
      <c r="S297"/>
      <c r="T297"/>
      <c r="U297"/>
      <c r="V297"/>
      <c r="W297"/>
      <c r="X297"/>
      <c r="Y297"/>
      <c r="Z297"/>
    </row>
    <row r="298" spans="1:26" s="1" customFormat="1">
      <c r="A298" s="9"/>
      <c r="B298" s="4"/>
      <c r="D298"/>
      <c r="E298"/>
      <c r="F298"/>
      <c r="J298"/>
      <c r="K298" s="3"/>
      <c r="L298"/>
      <c r="P298"/>
      <c r="Q298"/>
      <c r="R298"/>
      <c r="S298"/>
      <c r="T298"/>
      <c r="U298"/>
      <c r="V298"/>
      <c r="W298"/>
      <c r="X298"/>
      <c r="Y298"/>
      <c r="Z298"/>
    </row>
    <row r="299" spans="1:26" s="1" customFormat="1">
      <c r="A299" s="9"/>
      <c r="B299" s="4"/>
      <c r="D299"/>
      <c r="E299"/>
      <c r="F299"/>
      <c r="J299"/>
      <c r="K299" s="3"/>
      <c r="L299"/>
      <c r="P299"/>
      <c r="Q299"/>
      <c r="R299"/>
      <c r="S299"/>
      <c r="T299"/>
      <c r="U299"/>
      <c r="V299"/>
      <c r="W299"/>
      <c r="X299"/>
      <c r="Y299"/>
      <c r="Z299"/>
    </row>
    <row r="300" spans="1:26" s="1" customFormat="1">
      <c r="A300" s="9"/>
      <c r="B300" s="4"/>
      <c r="D300"/>
      <c r="E300"/>
      <c r="F300"/>
      <c r="J300"/>
      <c r="K300" s="3"/>
      <c r="L300"/>
      <c r="P300"/>
      <c r="Q300"/>
      <c r="R300"/>
      <c r="S300"/>
      <c r="T300"/>
      <c r="U300"/>
      <c r="V300"/>
      <c r="W300"/>
      <c r="X300"/>
      <c r="Y300"/>
      <c r="Z300"/>
    </row>
    <row r="301" spans="1:26" s="1" customFormat="1">
      <c r="A301" s="9"/>
      <c r="B301" s="4"/>
      <c r="D301"/>
      <c r="E301"/>
      <c r="F301"/>
      <c r="J301"/>
      <c r="K301" s="3"/>
      <c r="L301"/>
      <c r="P301"/>
      <c r="Q301"/>
      <c r="R301"/>
      <c r="S301"/>
      <c r="T301"/>
      <c r="U301"/>
      <c r="V301"/>
      <c r="W301"/>
      <c r="X301"/>
      <c r="Y301"/>
      <c r="Z301"/>
    </row>
    <row r="302" spans="1:26" s="1" customFormat="1">
      <c r="A302" s="9"/>
      <c r="B302" s="4"/>
      <c r="D302"/>
      <c r="E302"/>
      <c r="F302"/>
      <c r="J302"/>
      <c r="K302" s="3"/>
      <c r="L302"/>
      <c r="P302"/>
      <c r="Q302"/>
      <c r="R302"/>
      <c r="S302"/>
      <c r="T302"/>
      <c r="U302"/>
      <c r="V302"/>
      <c r="W302"/>
      <c r="X302"/>
      <c r="Y302"/>
      <c r="Z302"/>
    </row>
    <row r="303" spans="1:26" s="1" customFormat="1">
      <c r="A303" s="9"/>
      <c r="B303" s="4"/>
      <c r="D303"/>
      <c r="E303"/>
      <c r="F303"/>
      <c r="J303"/>
      <c r="K303" s="3"/>
      <c r="L303"/>
      <c r="P303"/>
      <c r="Q303"/>
      <c r="R303"/>
      <c r="S303"/>
      <c r="T303"/>
      <c r="U303"/>
      <c r="V303"/>
      <c r="W303"/>
      <c r="X303"/>
      <c r="Y303"/>
      <c r="Z303"/>
    </row>
    <row r="304" spans="1:26" s="1" customFormat="1">
      <c r="A304" s="9"/>
      <c r="B304" s="4"/>
      <c r="D304"/>
      <c r="E304"/>
      <c r="F304"/>
      <c r="J304"/>
      <c r="K304" s="3"/>
      <c r="L304"/>
      <c r="P304"/>
      <c r="Q304"/>
      <c r="R304"/>
      <c r="S304"/>
      <c r="T304"/>
      <c r="U304"/>
      <c r="V304"/>
      <c r="W304"/>
      <c r="X304"/>
      <c r="Y304"/>
      <c r="Z304"/>
    </row>
    <row r="305" spans="1:26" s="1" customFormat="1">
      <c r="A305" s="9"/>
      <c r="B305" s="4"/>
      <c r="D305"/>
      <c r="E305"/>
      <c r="F305"/>
      <c r="J305"/>
      <c r="K305" s="3"/>
      <c r="L305"/>
      <c r="P305"/>
      <c r="Q305"/>
      <c r="R305"/>
      <c r="S305"/>
      <c r="T305"/>
      <c r="U305"/>
      <c r="V305"/>
      <c r="W305"/>
      <c r="X305"/>
      <c r="Y305"/>
      <c r="Z305"/>
    </row>
    <row r="306" spans="1:26" s="1" customFormat="1">
      <c r="A306" s="9"/>
      <c r="B306" s="4"/>
      <c r="D306"/>
      <c r="E306"/>
      <c r="F306"/>
      <c r="J306"/>
      <c r="K306" s="3"/>
      <c r="L306"/>
      <c r="P306"/>
      <c r="Q306"/>
      <c r="R306"/>
      <c r="S306"/>
      <c r="T306"/>
      <c r="U306"/>
      <c r="V306"/>
      <c r="W306"/>
      <c r="X306"/>
      <c r="Y306"/>
      <c r="Z306"/>
    </row>
    <row r="307" spans="1:26" s="1" customFormat="1">
      <c r="A307" s="9"/>
      <c r="B307" s="4"/>
      <c r="D307"/>
      <c r="E307"/>
      <c r="F307"/>
      <c r="J307"/>
      <c r="K307" s="3"/>
      <c r="L307"/>
      <c r="P307"/>
      <c r="Q307"/>
      <c r="R307"/>
      <c r="S307"/>
      <c r="T307"/>
      <c r="U307"/>
      <c r="V307"/>
      <c r="W307"/>
      <c r="X307"/>
      <c r="Y307"/>
      <c r="Z307"/>
    </row>
    <row r="308" spans="1:26" s="1" customFormat="1">
      <c r="A308" s="9"/>
      <c r="B308" s="4"/>
      <c r="D308"/>
      <c r="E308"/>
      <c r="F308"/>
      <c r="J308"/>
      <c r="K308" s="3"/>
      <c r="L308"/>
      <c r="P308"/>
      <c r="Q308"/>
      <c r="R308"/>
      <c r="S308"/>
      <c r="T308"/>
      <c r="U308"/>
      <c r="V308"/>
      <c r="W308"/>
      <c r="X308"/>
      <c r="Y308"/>
      <c r="Z308"/>
    </row>
    <row r="309" spans="1:26" s="1" customFormat="1">
      <c r="A309" s="9"/>
      <c r="B309" s="4"/>
      <c r="D309"/>
      <c r="E309"/>
      <c r="F309"/>
      <c r="J309"/>
      <c r="K309" s="3"/>
      <c r="L309"/>
      <c r="P309"/>
      <c r="Q309"/>
      <c r="R309"/>
      <c r="S309"/>
      <c r="T309"/>
      <c r="U309"/>
      <c r="V309"/>
      <c r="W309"/>
      <c r="X309"/>
      <c r="Y309"/>
      <c r="Z309"/>
    </row>
    <row r="310" spans="1:26" s="1" customFormat="1">
      <c r="A310" s="9"/>
      <c r="B310" s="4"/>
      <c r="D310"/>
      <c r="E310"/>
      <c r="F310"/>
      <c r="J310"/>
      <c r="K310" s="3"/>
      <c r="L310"/>
      <c r="P310"/>
      <c r="Q310"/>
      <c r="R310"/>
      <c r="S310"/>
      <c r="T310"/>
      <c r="U310"/>
      <c r="V310"/>
      <c r="W310"/>
      <c r="X310"/>
      <c r="Y310"/>
      <c r="Z310"/>
    </row>
    <row r="311" spans="1:26" s="1" customFormat="1">
      <c r="A311" s="9"/>
      <c r="B311" s="4"/>
      <c r="D311"/>
      <c r="E311"/>
      <c r="F311"/>
      <c r="J311"/>
      <c r="K311" s="3"/>
      <c r="L311"/>
      <c r="P311"/>
      <c r="Q311"/>
      <c r="R311"/>
      <c r="S311"/>
      <c r="T311"/>
      <c r="U311"/>
      <c r="V311"/>
      <c r="W311"/>
      <c r="X311"/>
      <c r="Y311"/>
      <c r="Z311"/>
    </row>
    <row r="312" spans="1:26" s="1" customFormat="1">
      <c r="A312" s="9"/>
      <c r="B312" s="4"/>
      <c r="D312"/>
      <c r="E312"/>
      <c r="F312"/>
      <c r="J312"/>
      <c r="K312" s="3"/>
      <c r="L312"/>
      <c r="P312"/>
      <c r="Q312"/>
      <c r="R312"/>
      <c r="S312"/>
      <c r="T312"/>
      <c r="U312"/>
      <c r="V312"/>
      <c r="W312"/>
      <c r="X312"/>
      <c r="Y312"/>
      <c r="Z312"/>
    </row>
    <row r="313" spans="1:26" s="1" customFormat="1">
      <c r="A313" s="9"/>
      <c r="B313" s="4"/>
      <c r="D313"/>
      <c r="E313"/>
      <c r="F313"/>
      <c r="J313"/>
      <c r="K313" s="3"/>
      <c r="L313"/>
      <c r="P313"/>
      <c r="Q313"/>
      <c r="R313"/>
      <c r="S313"/>
      <c r="T313"/>
      <c r="U313"/>
      <c r="V313"/>
      <c r="W313"/>
      <c r="X313"/>
      <c r="Y313"/>
      <c r="Z313"/>
    </row>
    <row r="314" spans="1:26" s="1" customFormat="1">
      <c r="A314" s="9"/>
      <c r="B314" s="4"/>
      <c r="D314"/>
      <c r="E314"/>
      <c r="F314"/>
      <c r="J314"/>
      <c r="K314" s="3"/>
      <c r="L314"/>
      <c r="P314"/>
      <c r="Q314"/>
      <c r="R314"/>
      <c r="S314"/>
      <c r="T314"/>
      <c r="U314"/>
      <c r="V314"/>
      <c r="W314"/>
      <c r="X314"/>
      <c r="Y314"/>
      <c r="Z314"/>
    </row>
    <row r="315" spans="1:26" s="1" customFormat="1">
      <c r="A315" s="9"/>
      <c r="B315" s="4"/>
      <c r="D315"/>
      <c r="E315"/>
      <c r="F315"/>
      <c r="J315"/>
      <c r="K315" s="3"/>
      <c r="L315"/>
      <c r="P315"/>
      <c r="Q315"/>
      <c r="R315"/>
      <c r="S315"/>
      <c r="T315"/>
      <c r="U315"/>
      <c r="V315"/>
      <c r="W315"/>
      <c r="X315"/>
      <c r="Y315"/>
      <c r="Z315"/>
    </row>
    <row r="316" spans="1:26" s="1" customFormat="1">
      <c r="A316" s="9"/>
      <c r="B316" s="4"/>
      <c r="D316"/>
      <c r="E316"/>
      <c r="F316"/>
      <c r="J316"/>
      <c r="K316" s="3"/>
      <c r="L316"/>
      <c r="P316"/>
      <c r="Q316"/>
      <c r="R316"/>
      <c r="S316"/>
      <c r="T316"/>
      <c r="U316"/>
      <c r="V316"/>
      <c r="W316"/>
      <c r="X316"/>
      <c r="Y316"/>
      <c r="Z316"/>
    </row>
    <row r="317" spans="1:26" s="1" customFormat="1">
      <c r="A317" s="9"/>
      <c r="B317" s="4"/>
      <c r="D317"/>
      <c r="E317"/>
      <c r="F317"/>
      <c r="J317"/>
      <c r="K317" s="3"/>
      <c r="L317"/>
      <c r="P317"/>
      <c r="Q317"/>
      <c r="R317"/>
      <c r="S317"/>
      <c r="T317"/>
      <c r="U317"/>
      <c r="V317"/>
      <c r="W317"/>
      <c r="X317"/>
      <c r="Y317"/>
      <c r="Z317"/>
    </row>
    <row r="318" spans="1:26" s="1" customFormat="1">
      <c r="A318" s="9"/>
      <c r="B318" s="4"/>
      <c r="D318"/>
      <c r="E318"/>
      <c r="F318"/>
      <c r="J318"/>
      <c r="K318" s="3"/>
      <c r="L318"/>
      <c r="P318"/>
      <c r="Q318"/>
      <c r="R318"/>
      <c r="S318"/>
      <c r="T318"/>
      <c r="U318"/>
      <c r="V318"/>
      <c r="W318"/>
      <c r="X318"/>
      <c r="Y318"/>
      <c r="Z318"/>
    </row>
    <row r="319" spans="1:26" s="1" customFormat="1">
      <c r="A319" s="9"/>
      <c r="B319" s="4"/>
      <c r="D319"/>
      <c r="E319"/>
      <c r="F319"/>
      <c r="J319"/>
      <c r="K319" s="3"/>
      <c r="L319"/>
      <c r="P319"/>
      <c r="Q319"/>
      <c r="R319"/>
      <c r="S319"/>
      <c r="T319"/>
      <c r="U319"/>
      <c r="V319"/>
      <c r="W319"/>
      <c r="X319"/>
      <c r="Y319"/>
      <c r="Z319"/>
    </row>
    <row r="320" spans="1:26" s="1" customFormat="1">
      <c r="A320" s="9"/>
      <c r="B320" s="4"/>
      <c r="D320"/>
      <c r="E320"/>
      <c r="F320"/>
      <c r="J320"/>
      <c r="K320" s="3"/>
      <c r="L320"/>
      <c r="P320"/>
      <c r="Q320"/>
      <c r="R320"/>
      <c r="S320"/>
      <c r="T320"/>
      <c r="U320"/>
      <c r="V320"/>
      <c r="W320"/>
      <c r="X320"/>
      <c r="Y320"/>
      <c r="Z320"/>
    </row>
    <row r="321" spans="1:26" s="1" customFormat="1">
      <c r="A321" s="9"/>
      <c r="B321" s="4"/>
      <c r="D321"/>
      <c r="E321"/>
      <c r="F321"/>
      <c r="J321"/>
      <c r="K321" s="3"/>
      <c r="L321"/>
      <c r="P321"/>
      <c r="Q321"/>
      <c r="R321"/>
      <c r="S321"/>
      <c r="T321"/>
      <c r="U321"/>
      <c r="V321"/>
      <c r="W321"/>
      <c r="X321"/>
      <c r="Y321"/>
      <c r="Z321"/>
    </row>
    <row r="322" spans="1:26" s="1" customFormat="1">
      <c r="A322" s="9"/>
      <c r="B322" s="4"/>
      <c r="D322"/>
      <c r="E322"/>
      <c r="F322"/>
      <c r="J322"/>
      <c r="K322" s="3"/>
      <c r="L322"/>
      <c r="P322"/>
      <c r="Q322"/>
      <c r="R322"/>
      <c r="S322"/>
      <c r="T322"/>
      <c r="U322"/>
      <c r="V322"/>
      <c r="W322"/>
      <c r="X322"/>
      <c r="Y322"/>
      <c r="Z322"/>
    </row>
    <row r="323" spans="1:26" s="1" customFormat="1">
      <c r="A323" s="9"/>
      <c r="B323" s="4"/>
      <c r="D323"/>
      <c r="E323"/>
      <c r="F323"/>
      <c r="J323"/>
      <c r="K323" s="3"/>
      <c r="L323"/>
      <c r="P323"/>
      <c r="Q323"/>
      <c r="R323"/>
      <c r="S323"/>
      <c r="T323"/>
      <c r="U323"/>
      <c r="V323"/>
      <c r="W323"/>
      <c r="X323"/>
      <c r="Y323"/>
      <c r="Z323"/>
    </row>
    <row r="324" spans="1:26" s="1" customFormat="1">
      <c r="A324" s="9"/>
      <c r="B324" s="4"/>
      <c r="D324"/>
      <c r="E324"/>
      <c r="F324"/>
      <c r="J324"/>
      <c r="K324" s="3"/>
      <c r="L324"/>
      <c r="P324"/>
      <c r="Q324"/>
      <c r="R324"/>
      <c r="S324"/>
      <c r="T324"/>
      <c r="U324"/>
      <c r="V324"/>
      <c r="W324"/>
      <c r="X324"/>
      <c r="Y324"/>
      <c r="Z324"/>
    </row>
    <row r="325" spans="1:26" s="1" customFormat="1">
      <c r="A325" s="9"/>
      <c r="B325" s="4"/>
      <c r="D325"/>
      <c r="E325"/>
      <c r="F325"/>
      <c r="J325"/>
      <c r="K325" s="3"/>
      <c r="L325"/>
      <c r="P325"/>
      <c r="Q325"/>
      <c r="R325"/>
      <c r="S325"/>
      <c r="T325"/>
      <c r="U325"/>
      <c r="V325"/>
      <c r="W325"/>
      <c r="X325"/>
      <c r="Y325"/>
      <c r="Z325"/>
    </row>
    <row r="326" spans="1:26" s="1" customFormat="1">
      <c r="A326" s="9"/>
      <c r="B326" s="4"/>
      <c r="D326"/>
      <c r="E326"/>
      <c r="F326"/>
      <c r="J326"/>
      <c r="K326" s="3"/>
      <c r="L326"/>
      <c r="P326"/>
      <c r="Q326"/>
      <c r="R326"/>
      <c r="S326"/>
      <c r="T326"/>
      <c r="U326"/>
      <c r="V326"/>
      <c r="W326"/>
      <c r="X326"/>
      <c r="Y326"/>
      <c r="Z326"/>
    </row>
    <row r="327" spans="1:26" s="1" customFormat="1">
      <c r="A327" s="9"/>
      <c r="B327" s="4"/>
      <c r="D327"/>
      <c r="E327"/>
      <c r="F327"/>
      <c r="J327"/>
      <c r="K327" s="3"/>
      <c r="L327"/>
      <c r="P327"/>
      <c r="Q327"/>
      <c r="R327"/>
      <c r="S327"/>
      <c r="T327"/>
      <c r="U327"/>
      <c r="V327"/>
      <c r="W327"/>
      <c r="X327"/>
      <c r="Y327"/>
      <c r="Z327"/>
    </row>
    <row r="328" spans="1:26" s="1" customFormat="1">
      <c r="A328" s="9"/>
      <c r="B328" s="4"/>
      <c r="D328"/>
      <c r="E328"/>
      <c r="F328"/>
      <c r="J328"/>
      <c r="K328" s="3"/>
      <c r="L328"/>
      <c r="P328"/>
      <c r="Q328"/>
      <c r="R328"/>
      <c r="S328"/>
      <c r="T328"/>
      <c r="U328"/>
      <c r="V328"/>
      <c r="W328"/>
      <c r="X328"/>
      <c r="Y328"/>
      <c r="Z328"/>
    </row>
    <row r="329" spans="1:26" s="1" customFormat="1">
      <c r="A329" s="9"/>
      <c r="B329" s="4"/>
      <c r="D329"/>
      <c r="E329"/>
      <c r="F329"/>
      <c r="J329"/>
      <c r="K329" s="3"/>
      <c r="L329"/>
      <c r="P329"/>
      <c r="Q329"/>
      <c r="R329"/>
      <c r="S329"/>
      <c r="T329"/>
      <c r="U329"/>
      <c r="V329"/>
      <c r="W329"/>
      <c r="X329"/>
      <c r="Y329"/>
      <c r="Z329"/>
    </row>
    <row r="330" spans="1:26" s="1" customFormat="1">
      <c r="A330" s="9"/>
      <c r="B330" s="4"/>
      <c r="D330"/>
      <c r="E330"/>
      <c r="F330"/>
      <c r="J330"/>
      <c r="K330" s="3"/>
      <c r="L330"/>
      <c r="P330"/>
      <c r="Q330"/>
      <c r="R330"/>
      <c r="S330"/>
      <c r="T330"/>
      <c r="U330"/>
      <c r="V330"/>
      <c r="W330"/>
      <c r="X330"/>
      <c r="Y330"/>
      <c r="Z330"/>
    </row>
    <row r="331" spans="1:26" s="1" customFormat="1">
      <c r="A331" s="9"/>
      <c r="B331" s="4"/>
      <c r="D331"/>
      <c r="E331"/>
      <c r="F331"/>
      <c r="J331"/>
      <c r="K331" s="3"/>
      <c r="L331"/>
      <c r="P331"/>
      <c r="Q331"/>
      <c r="R331"/>
      <c r="S331"/>
      <c r="T331"/>
      <c r="U331"/>
      <c r="V331"/>
      <c r="W331"/>
      <c r="X331"/>
      <c r="Y331"/>
      <c r="Z331"/>
    </row>
    <row r="332" spans="1:26" s="1" customFormat="1">
      <c r="A332" s="9"/>
      <c r="B332" s="4"/>
      <c r="D332"/>
      <c r="E332"/>
      <c r="F332"/>
      <c r="J332"/>
      <c r="K332" s="3"/>
      <c r="L332"/>
      <c r="P332"/>
      <c r="Q332"/>
      <c r="R332"/>
      <c r="S332"/>
      <c r="T332"/>
      <c r="U332"/>
      <c r="V332"/>
      <c r="W332"/>
      <c r="X332"/>
      <c r="Y332"/>
      <c r="Z332"/>
    </row>
    <row r="333" spans="1:26" s="1" customFormat="1">
      <c r="A333" s="9"/>
      <c r="B333" s="4"/>
      <c r="D333"/>
      <c r="E333"/>
      <c r="F333"/>
      <c r="J333"/>
      <c r="K333" s="3"/>
      <c r="L333"/>
      <c r="P333"/>
      <c r="Q333"/>
      <c r="R333"/>
      <c r="S333"/>
      <c r="T333"/>
      <c r="U333"/>
      <c r="V333"/>
      <c r="W333"/>
      <c r="X333"/>
      <c r="Y333"/>
      <c r="Z333"/>
    </row>
    <row r="334" spans="1:26" s="1" customFormat="1">
      <c r="A334" s="9"/>
      <c r="B334" s="4"/>
      <c r="D334"/>
      <c r="E334"/>
      <c r="F334"/>
      <c r="J334"/>
      <c r="K334" s="3"/>
      <c r="L334"/>
      <c r="P334"/>
      <c r="Q334"/>
      <c r="R334"/>
      <c r="S334"/>
      <c r="T334"/>
      <c r="U334"/>
      <c r="V334"/>
      <c r="W334"/>
      <c r="X334"/>
      <c r="Y334"/>
      <c r="Z334"/>
    </row>
    <row r="335" spans="1:26" s="1" customFormat="1">
      <c r="A335" s="9"/>
      <c r="B335" s="4"/>
      <c r="D335"/>
      <c r="E335"/>
      <c r="F335"/>
      <c r="J335"/>
      <c r="K335" s="3"/>
      <c r="L335"/>
      <c r="P335"/>
      <c r="Q335"/>
      <c r="R335"/>
      <c r="S335"/>
      <c r="T335"/>
      <c r="U335"/>
      <c r="V335"/>
      <c r="W335"/>
      <c r="X335"/>
      <c r="Y335"/>
      <c r="Z335"/>
    </row>
    <row r="336" spans="1:26" s="1" customFormat="1">
      <c r="A336" s="9"/>
      <c r="B336" s="4"/>
      <c r="D336"/>
      <c r="E336"/>
      <c r="F336"/>
      <c r="J336"/>
      <c r="K336" s="3"/>
      <c r="L336"/>
      <c r="P336"/>
      <c r="Q336"/>
      <c r="R336"/>
      <c r="S336"/>
      <c r="T336"/>
      <c r="U336"/>
      <c r="V336"/>
      <c r="W336"/>
      <c r="X336"/>
      <c r="Y336"/>
      <c r="Z336"/>
    </row>
    <row r="337" spans="1:26" s="1" customFormat="1">
      <c r="A337" s="9"/>
      <c r="B337" s="4"/>
      <c r="D337"/>
      <c r="E337"/>
      <c r="F337"/>
      <c r="J337"/>
      <c r="K337" s="3"/>
      <c r="L337"/>
      <c r="P337"/>
      <c r="Q337"/>
      <c r="R337"/>
      <c r="S337"/>
      <c r="T337"/>
      <c r="U337"/>
      <c r="V337"/>
      <c r="W337"/>
      <c r="X337"/>
      <c r="Y337"/>
      <c r="Z337"/>
    </row>
    <row r="338" spans="1:26" s="1" customFormat="1">
      <c r="A338" s="9"/>
      <c r="B338" s="4"/>
      <c r="D338"/>
      <c r="E338"/>
      <c r="F338"/>
      <c r="J338"/>
      <c r="K338" s="3"/>
      <c r="L338"/>
      <c r="P338"/>
      <c r="Q338"/>
      <c r="R338"/>
      <c r="S338"/>
      <c r="T338"/>
      <c r="U338"/>
      <c r="V338"/>
      <c r="W338"/>
      <c r="X338"/>
      <c r="Y338"/>
      <c r="Z338"/>
    </row>
    <row r="339" spans="1:26" s="1" customFormat="1">
      <c r="A339" s="9"/>
      <c r="B339" s="4"/>
      <c r="D339"/>
      <c r="E339"/>
      <c r="F339"/>
      <c r="J339"/>
      <c r="K339" s="3"/>
      <c r="L339"/>
      <c r="P339"/>
      <c r="Q339"/>
      <c r="R339"/>
      <c r="S339"/>
      <c r="T339"/>
      <c r="U339"/>
      <c r="V339"/>
      <c r="W339"/>
      <c r="X339"/>
      <c r="Y339"/>
      <c r="Z339"/>
    </row>
    <row r="340" spans="1:26" s="1" customFormat="1">
      <c r="A340" s="9"/>
      <c r="B340" s="4"/>
      <c r="D340"/>
      <c r="E340"/>
      <c r="F340"/>
      <c r="J340"/>
      <c r="K340" s="3"/>
      <c r="L340"/>
      <c r="P340"/>
      <c r="Q340"/>
      <c r="R340"/>
      <c r="S340"/>
      <c r="T340"/>
      <c r="U340"/>
      <c r="V340"/>
      <c r="W340"/>
      <c r="X340"/>
      <c r="Y340"/>
      <c r="Z340"/>
    </row>
    <row r="341" spans="1:26" s="1" customFormat="1">
      <c r="A341" s="9"/>
      <c r="B341" s="4"/>
      <c r="D341"/>
      <c r="E341"/>
      <c r="F341"/>
      <c r="J341"/>
      <c r="K341" s="3"/>
      <c r="L341"/>
      <c r="P341"/>
      <c r="Q341"/>
      <c r="R341"/>
      <c r="S341"/>
      <c r="T341"/>
      <c r="U341"/>
      <c r="V341"/>
      <c r="W341"/>
      <c r="X341"/>
      <c r="Y341"/>
      <c r="Z341"/>
    </row>
    <row r="342" spans="1:26" s="1" customFormat="1">
      <c r="A342" s="9"/>
      <c r="B342" s="4"/>
      <c r="D342"/>
      <c r="E342"/>
      <c r="F342"/>
      <c r="J342"/>
      <c r="K342" s="3"/>
      <c r="L342"/>
      <c r="P342"/>
      <c r="Q342"/>
      <c r="R342"/>
      <c r="S342"/>
      <c r="T342"/>
      <c r="U342"/>
      <c r="V342"/>
      <c r="W342"/>
      <c r="X342"/>
      <c r="Y342"/>
      <c r="Z342"/>
    </row>
    <row r="343" spans="1:26" s="1" customFormat="1">
      <c r="A343" s="9"/>
      <c r="B343" s="4"/>
      <c r="D343"/>
      <c r="E343"/>
      <c r="F343"/>
      <c r="J343"/>
      <c r="K343" s="3"/>
      <c r="L343"/>
      <c r="P343"/>
      <c r="Q343"/>
      <c r="R343"/>
      <c r="S343"/>
      <c r="T343"/>
      <c r="U343"/>
      <c r="V343"/>
      <c r="W343"/>
      <c r="X343"/>
      <c r="Y343"/>
      <c r="Z343"/>
    </row>
    <row r="344" spans="1:26" s="1" customFormat="1">
      <c r="A344" s="9"/>
      <c r="B344" s="4"/>
      <c r="D344"/>
      <c r="E344"/>
      <c r="F344"/>
      <c r="J344"/>
      <c r="K344" s="3"/>
      <c r="L344"/>
      <c r="P344"/>
      <c r="Q344"/>
      <c r="R344"/>
      <c r="S344"/>
      <c r="T344"/>
      <c r="U344"/>
      <c r="V344"/>
      <c r="W344"/>
      <c r="X344"/>
      <c r="Y344"/>
      <c r="Z344"/>
    </row>
    <row r="345" spans="1:26" s="1" customFormat="1">
      <c r="A345" s="9"/>
      <c r="B345" s="4"/>
      <c r="D345"/>
      <c r="E345"/>
      <c r="F345"/>
      <c r="J345"/>
      <c r="K345" s="3"/>
      <c r="L345"/>
      <c r="P345"/>
      <c r="Q345"/>
      <c r="R345"/>
      <c r="S345"/>
      <c r="T345"/>
      <c r="U345"/>
      <c r="V345"/>
      <c r="W345"/>
      <c r="X345"/>
      <c r="Y345"/>
      <c r="Z345"/>
    </row>
    <row r="346" spans="1:26" s="1" customFormat="1">
      <c r="A346" s="9"/>
      <c r="B346" s="4"/>
      <c r="D346"/>
      <c r="E346"/>
      <c r="F346"/>
      <c r="J346"/>
      <c r="K346" s="3"/>
      <c r="L346"/>
      <c r="P346"/>
      <c r="Q346"/>
      <c r="R346"/>
      <c r="S346"/>
      <c r="T346"/>
      <c r="U346"/>
      <c r="V346"/>
      <c r="W346"/>
      <c r="X346"/>
      <c r="Y346"/>
      <c r="Z346"/>
    </row>
    <row r="347" spans="1:26" s="1" customFormat="1">
      <c r="A347" s="9"/>
      <c r="B347" s="4"/>
      <c r="D347"/>
      <c r="E347"/>
      <c r="F347"/>
      <c r="J347"/>
      <c r="K347" s="3"/>
      <c r="L347"/>
      <c r="P347"/>
      <c r="Q347"/>
      <c r="R347"/>
      <c r="S347"/>
      <c r="T347"/>
      <c r="U347"/>
      <c r="V347"/>
      <c r="W347"/>
      <c r="X347"/>
      <c r="Y347"/>
      <c r="Z347"/>
    </row>
    <row r="348" spans="1:26" s="1" customFormat="1">
      <c r="A348" s="9"/>
      <c r="B348" s="4"/>
      <c r="D348"/>
      <c r="E348"/>
      <c r="F348"/>
      <c r="J348"/>
      <c r="K348" s="3"/>
      <c r="L348"/>
      <c r="P348"/>
      <c r="Q348"/>
      <c r="R348"/>
      <c r="S348"/>
      <c r="T348"/>
      <c r="U348"/>
      <c r="V348"/>
      <c r="W348"/>
      <c r="X348"/>
      <c r="Y348"/>
      <c r="Z348"/>
    </row>
    <row r="349" spans="1:26" s="1" customFormat="1">
      <c r="A349" s="9"/>
      <c r="B349" s="4"/>
      <c r="D349"/>
      <c r="E349"/>
      <c r="F349"/>
      <c r="J349"/>
      <c r="K349" s="3"/>
      <c r="L349"/>
      <c r="P349"/>
      <c r="Q349"/>
      <c r="R349"/>
      <c r="S349"/>
      <c r="T349"/>
      <c r="U349"/>
      <c r="V349"/>
      <c r="W349"/>
      <c r="X349"/>
      <c r="Y349"/>
      <c r="Z349"/>
    </row>
    <row r="350" spans="1:26" s="1" customFormat="1">
      <c r="A350" s="9"/>
      <c r="B350" s="4"/>
      <c r="D350"/>
      <c r="E350"/>
      <c r="F350"/>
      <c r="J350"/>
      <c r="K350" s="3"/>
      <c r="L350"/>
      <c r="P350"/>
      <c r="Q350"/>
      <c r="R350"/>
      <c r="S350"/>
      <c r="T350"/>
      <c r="U350"/>
      <c r="V350"/>
      <c r="W350"/>
      <c r="X350"/>
      <c r="Y350"/>
      <c r="Z350"/>
    </row>
    <row r="351" spans="1:26" s="1" customFormat="1">
      <c r="A351" s="9"/>
      <c r="B351" s="4"/>
      <c r="D351"/>
      <c r="E351"/>
      <c r="F351"/>
      <c r="J351"/>
      <c r="K351" s="3"/>
      <c r="L351"/>
      <c r="P351"/>
      <c r="Q351"/>
      <c r="R351"/>
      <c r="S351"/>
      <c r="T351"/>
      <c r="U351"/>
      <c r="V351"/>
      <c r="W351"/>
      <c r="X351"/>
      <c r="Y351"/>
      <c r="Z351"/>
    </row>
    <row r="352" spans="1:26" s="1" customFormat="1">
      <c r="A352" s="9"/>
      <c r="B352" s="4"/>
      <c r="D352"/>
      <c r="E352"/>
      <c r="F352"/>
      <c r="J352"/>
      <c r="K352" s="3"/>
      <c r="L352"/>
      <c r="P352"/>
      <c r="Q352"/>
      <c r="R352"/>
      <c r="S352"/>
      <c r="T352"/>
      <c r="U352"/>
      <c r="V352"/>
      <c r="W352"/>
      <c r="X352"/>
      <c r="Y352"/>
      <c r="Z352"/>
    </row>
    <row r="353" spans="1:26" s="1" customFormat="1">
      <c r="A353" s="9"/>
      <c r="B353" s="4"/>
      <c r="D353"/>
      <c r="E353"/>
      <c r="F353"/>
      <c r="J353"/>
      <c r="K353" s="3"/>
      <c r="L353"/>
      <c r="P353"/>
      <c r="Q353"/>
      <c r="R353"/>
      <c r="S353"/>
      <c r="T353"/>
      <c r="U353"/>
      <c r="V353"/>
      <c r="W353"/>
      <c r="X353"/>
      <c r="Y353"/>
      <c r="Z353"/>
    </row>
    <row r="354" spans="1:26" s="1" customFormat="1">
      <c r="A354" s="9"/>
      <c r="B354" s="4"/>
      <c r="D354"/>
      <c r="E354"/>
      <c r="F354"/>
      <c r="J354"/>
      <c r="K354" s="3"/>
      <c r="L354"/>
      <c r="P354"/>
      <c r="Q354"/>
      <c r="R354"/>
      <c r="S354"/>
      <c r="T354"/>
      <c r="U354"/>
      <c r="V354"/>
      <c r="W354"/>
      <c r="X354"/>
      <c r="Y354"/>
      <c r="Z354"/>
    </row>
    <row r="355" spans="1:26" s="1" customFormat="1">
      <c r="A355" s="9"/>
      <c r="B355" s="4"/>
      <c r="D355"/>
      <c r="E355"/>
      <c r="F355"/>
      <c r="J355"/>
      <c r="K355" s="3"/>
      <c r="L355"/>
      <c r="P355"/>
      <c r="Q355"/>
      <c r="R355"/>
      <c r="S355"/>
      <c r="T355"/>
      <c r="U355"/>
      <c r="V355"/>
      <c r="W355"/>
      <c r="X355"/>
      <c r="Y355"/>
      <c r="Z355"/>
    </row>
    <row r="356" spans="1:26" s="1" customFormat="1">
      <c r="A356" s="9"/>
      <c r="B356" s="4"/>
      <c r="D356"/>
      <c r="E356"/>
      <c r="F356"/>
      <c r="J356"/>
      <c r="K356" s="3"/>
      <c r="L356"/>
      <c r="P356"/>
      <c r="Q356"/>
      <c r="R356"/>
      <c r="S356"/>
      <c r="T356"/>
      <c r="U356"/>
      <c r="V356"/>
      <c r="W356"/>
      <c r="X356"/>
      <c r="Y356"/>
      <c r="Z356"/>
    </row>
    <row r="357" spans="1:26" s="1" customFormat="1">
      <c r="A357" s="9"/>
      <c r="B357" s="4"/>
      <c r="D357"/>
      <c r="E357"/>
      <c r="F357"/>
      <c r="J357"/>
      <c r="K357" s="3"/>
      <c r="L357"/>
      <c r="P357"/>
      <c r="Q357"/>
      <c r="R357"/>
      <c r="S357"/>
      <c r="T357"/>
      <c r="U357"/>
      <c r="V357"/>
      <c r="W357"/>
      <c r="X357"/>
      <c r="Y357"/>
      <c r="Z357"/>
    </row>
    <row r="358" spans="1:26" s="1" customFormat="1">
      <c r="A358" s="9"/>
      <c r="B358" s="4"/>
      <c r="D358"/>
      <c r="E358"/>
      <c r="F358"/>
      <c r="J358"/>
      <c r="K358" s="3"/>
      <c r="L358"/>
      <c r="P358"/>
      <c r="Q358"/>
      <c r="R358"/>
      <c r="S358"/>
      <c r="T358"/>
      <c r="U358"/>
      <c r="V358"/>
      <c r="W358"/>
      <c r="X358"/>
      <c r="Y358"/>
      <c r="Z358"/>
    </row>
    <row r="359" spans="1:26" s="1" customFormat="1">
      <c r="A359" s="9"/>
      <c r="B359" s="4"/>
      <c r="D359"/>
      <c r="E359"/>
      <c r="F359"/>
      <c r="J359"/>
      <c r="K359" s="3"/>
      <c r="L359"/>
      <c r="P359"/>
      <c r="Q359"/>
      <c r="R359"/>
      <c r="S359"/>
      <c r="T359"/>
      <c r="U359"/>
      <c r="V359"/>
      <c r="W359"/>
      <c r="X359"/>
      <c r="Y359"/>
      <c r="Z359"/>
    </row>
    <row r="360" spans="1:26" s="1" customFormat="1">
      <c r="A360" s="9"/>
      <c r="B360" s="4"/>
      <c r="D360"/>
      <c r="E360"/>
      <c r="F360"/>
      <c r="J360"/>
      <c r="K360" s="3"/>
      <c r="L360"/>
      <c r="P360"/>
      <c r="Q360"/>
      <c r="R360"/>
      <c r="S360"/>
      <c r="T360"/>
      <c r="U360"/>
      <c r="V360"/>
      <c r="W360"/>
      <c r="X360"/>
      <c r="Y360"/>
      <c r="Z360"/>
    </row>
    <row r="361" spans="1:26" s="1" customFormat="1">
      <c r="A361" s="9"/>
      <c r="B361" s="4"/>
      <c r="D361"/>
      <c r="E361"/>
      <c r="F361"/>
      <c r="J361"/>
      <c r="K361" s="3"/>
      <c r="L361"/>
      <c r="P361"/>
      <c r="Q361"/>
      <c r="R361"/>
      <c r="S361"/>
      <c r="T361"/>
      <c r="U361"/>
      <c r="V361"/>
      <c r="W361"/>
      <c r="X361"/>
      <c r="Y361"/>
      <c r="Z361"/>
    </row>
    <row r="362" spans="1:26" s="1" customFormat="1">
      <c r="A362" s="9"/>
      <c r="B362" s="4"/>
      <c r="D362"/>
      <c r="E362"/>
      <c r="F362"/>
      <c r="J362"/>
      <c r="K362" s="3"/>
      <c r="L362"/>
      <c r="P362"/>
      <c r="Q362"/>
      <c r="R362"/>
      <c r="S362"/>
      <c r="T362"/>
      <c r="U362"/>
      <c r="V362"/>
      <c r="W362"/>
      <c r="X362"/>
      <c r="Y362"/>
      <c r="Z362"/>
    </row>
    <row r="363" spans="1:26" s="1" customFormat="1">
      <c r="A363" s="9"/>
      <c r="B363" s="4"/>
      <c r="D363"/>
      <c r="E363"/>
      <c r="F363"/>
      <c r="J363"/>
      <c r="K363" s="3"/>
      <c r="L363"/>
      <c r="P363"/>
      <c r="Q363"/>
      <c r="R363"/>
      <c r="S363"/>
      <c r="T363"/>
      <c r="U363"/>
      <c r="V363"/>
      <c r="W363"/>
      <c r="X363"/>
      <c r="Y363"/>
      <c r="Z363"/>
    </row>
    <row r="364" spans="1:26" s="1" customFormat="1">
      <c r="A364" s="9"/>
      <c r="B364" s="4"/>
      <c r="D364"/>
      <c r="E364"/>
      <c r="F364"/>
      <c r="J364"/>
      <c r="K364" s="3"/>
      <c r="L364"/>
      <c r="P364"/>
      <c r="Q364"/>
      <c r="R364"/>
      <c r="S364"/>
      <c r="T364"/>
      <c r="U364"/>
      <c r="V364"/>
      <c r="W364"/>
      <c r="X364"/>
      <c r="Y364"/>
      <c r="Z364"/>
    </row>
    <row r="365" spans="1:26" s="1" customFormat="1">
      <c r="A365" s="9"/>
      <c r="B365" s="4"/>
      <c r="D365"/>
      <c r="E365"/>
      <c r="F365"/>
      <c r="J365"/>
      <c r="K365" s="3"/>
      <c r="L365"/>
      <c r="P365"/>
      <c r="Q365"/>
      <c r="R365"/>
      <c r="S365"/>
      <c r="T365"/>
      <c r="U365"/>
      <c r="V365"/>
      <c r="W365"/>
      <c r="X365"/>
      <c r="Y365"/>
      <c r="Z365"/>
    </row>
    <row r="366" spans="1:26" s="1" customFormat="1">
      <c r="A366" s="9"/>
      <c r="B366" s="4"/>
      <c r="D366"/>
      <c r="E366"/>
      <c r="F366"/>
      <c r="J366"/>
      <c r="K366" s="3"/>
      <c r="L366"/>
      <c r="P366"/>
      <c r="Q366"/>
      <c r="R366"/>
      <c r="S366"/>
      <c r="T366"/>
      <c r="U366"/>
      <c r="V366"/>
      <c r="W366"/>
      <c r="X366"/>
      <c r="Y366"/>
      <c r="Z366"/>
    </row>
    <row r="367" spans="1:26" s="1" customFormat="1">
      <c r="A367" s="9"/>
      <c r="B367" s="4"/>
      <c r="D367"/>
      <c r="E367"/>
      <c r="F367"/>
      <c r="J367"/>
      <c r="K367" s="3"/>
      <c r="L367"/>
      <c r="P367"/>
      <c r="Q367"/>
      <c r="R367"/>
      <c r="S367"/>
      <c r="T367"/>
      <c r="U367"/>
      <c r="V367"/>
      <c r="W367"/>
      <c r="X367"/>
      <c r="Y367"/>
      <c r="Z367"/>
    </row>
    <row r="368" spans="1:26" s="1" customFormat="1">
      <c r="A368" s="9"/>
      <c r="B368" s="4"/>
      <c r="D368"/>
      <c r="E368"/>
      <c r="F368"/>
      <c r="J368"/>
      <c r="K368" s="3"/>
      <c r="L368"/>
      <c r="P368"/>
      <c r="Q368"/>
      <c r="R368"/>
      <c r="S368"/>
      <c r="T368"/>
      <c r="U368"/>
      <c r="V368"/>
      <c r="W368"/>
      <c r="X368"/>
      <c r="Y368"/>
      <c r="Z368"/>
    </row>
    <row r="369" spans="1:26" s="1" customFormat="1">
      <c r="A369" s="9"/>
      <c r="B369" s="4"/>
      <c r="D369"/>
      <c r="E369"/>
      <c r="F369"/>
      <c r="J369"/>
      <c r="K369" s="3"/>
      <c r="L369"/>
      <c r="P369"/>
      <c r="Q369"/>
      <c r="R369"/>
      <c r="S369"/>
      <c r="T369"/>
      <c r="U369"/>
      <c r="V369"/>
      <c r="W369"/>
      <c r="X369"/>
      <c r="Y369"/>
      <c r="Z369"/>
    </row>
    <row r="370" spans="1:26" s="1" customFormat="1">
      <c r="A370" s="9"/>
      <c r="B370" s="4"/>
      <c r="D370"/>
      <c r="E370"/>
      <c r="F370"/>
      <c r="J370"/>
      <c r="K370" s="3"/>
      <c r="L370"/>
      <c r="P370"/>
      <c r="Q370"/>
      <c r="R370"/>
      <c r="S370"/>
      <c r="T370"/>
      <c r="U370"/>
      <c r="V370"/>
      <c r="W370"/>
      <c r="X370"/>
      <c r="Y370"/>
      <c r="Z370"/>
    </row>
    <row r="371" spans="1:26" s="1" customFormat="1">
      <c r="A371" s="9"/>
      <c r="B371" s="4"/>
      <c r="D371"/>
      <c r="E371"/>
      <c r="F371"/>
      <c r="J371"/>
      <c r="K371" s="3"/>
      <c r="L371"/>
      <c r="P371"/>
      <c r="Q371"/>
      <c r="R371"/>
      <c r="S371"/>
      <c r="T371"/>
      <c r="U371"/>
      <c r="V371"/>
      <c r="W371"/>
      <c r="X371"/>
      <c r="Y371"/>
      <c r="Z371"/>
    </row>
    <row r="372" spans="1:26" s="1" customFormat="1">
      <c r="A372" s="9"/>
      <c r="B372" s="4"/>
      <c r="D372"/>
      <c r="E372"/>
      <c r="F372"/>
      <c r="J372"/>
      <c r="K372" s="3"/>
      <c r="L372"/>
      <c r="P372"/>
      <c r="Q372"/>
      <c r="R372"/>
      <c r="S372"/>
      <c r="T372"/>
      <c r="U372"/>
      <c r="V372"/>
      <c r="W372"/>
      <c r="X372"/>
      <c r="Y372"/>
      <c r="Z372"/>
    </row>
    <row r="373" spans="1:26" s="1" customFormat="1">
      <c r="A373" s="9"/>
      <c r="B373" s="4"/>
      <c r="D373"/>
      <c r="E373"/>
      <c r="F373"/>
      <c r="J373"/>
      <c r="K373" s="3"/>
      <c r="L373"/>
      <c r="P373"/>
      <c r="Q373"/>
      <c r="R373"/>
      <c r="S373"/>
      <c r="T373"/>
      <c r="U373"/>
      <c r="V373"/>
      <c r="W373"/>
      <c r="X373"/>
      <c r="Y373"/>
      <c r="Z373"/>
    </row>
    <row r="374" spans="1:26" s="1" customFormat="1">
      <c r="A374" s="9"/>
      <c r="B374" s="4"/>
      <c r="D374"/>
      <c r="E374"/>
      <c r="F374"/>
      <c r="J374"/>
      <c r="K374" s="3"/>
      <c r="L374"/>
      <c r="P374"/>
      <c r="Q374"/>
      <c r="R374"/>
      <c r="S374"/>
      <c r="T374"/>
      <c r="U374"/>
      <c r="V374"/>
      <c r="W374"/>
      <c r="X374"/>
      <c r="Y374"/>
      <c r="Z374"/>
    </row>
    <row r="375" spans="1:26" s="1" customFormat="1">
      <c r="A375" s="9"/>
      <c r="B375" s="4"/>
      <c r="D375"/>
      <c r="E375"/>
      <c r="F375"/>
      <c r="J375"/>
      <c r="K375" s="3"/>
      <c r="L375"/>
      <c r="P375"/>
      <c r="Q375"/>
      <c r="R375"/>
      <c r="S375"/>
      <c r="T375"/>
      <c r="U375"/>
      <c r="V375"/>
      <c r="W375"/>
      <c r="X375"/>
      <c r="Y375"/>
      <c r="Z375"/>
    </row>
    <row r="376" spans="1:26" s="1" customFormat="1">
      <c r="A376" s="9"/>
      <c r="B376" s="4"/>
      <c r="D376"/>
      <c r="E376"/>
      <c r="F376"/>
      <c r="J376"/>
      <c r="K376" s="3"/>
      <c r="L376"/>
      <c r="P376"/>
      <c r="Q376"/>
      <c r="R376"/>
      <c r="S376"/>
      <c r="T376"/>
      <c r="U376"/>
      <c r="V376"/>
      <c r="W376"/>
      <c r="X376"/>
      <c r="Y376"/>
      <c r="Z376"/>
    </row>
    <row r="377" spans="1:26" s="1" customFormat="1">
      <c r="A377" s="9"/>
      <c r="B377" s="4"/>
      <c r="D377"/>
      <c r="E377"/>
      <c r="F377"/>
      <c r="J377"/>
      <c r="K377" s="3"/>
      <c r="L377"/>
      <c r="P377"/>
      <c r="Q377"/>
      <c r="R377"/>
      <c r="S377"/>
      <c r="T377"/>
      <c r="U377"/>
      <c r="V377"/>
      <c r="W377"/>
      <c r="X377"/>
      <c r="Y377"/>
      <c r="Z377"/>
    </row>
    <row r="378" spans="1:26" s="1" customFormat="1">
      <c r="A378" s="9"/>
      <c r="B378" s="4"/>
      <c r="D378"/>
      <c r="E378"/>
      <c r="F378"/>
      <c r="J378"/>
      <c r="K378" s="3"/>
      <c r="L378"/>
      <c r="P378"/>
      <c r="Q378"/>
      <c r="R378"/>
      <c r="S378"/>
      <c r="T378"/>
      <c r="U378"/>
      <c r="V378"/>
      <c r="W378"/>
      <c r="X378"/>
      <c r="Y378"/>
      <c r="Z378"/>
    </row>
    <row r="379" spans="1:26" s="1" customFormat="1">
      <c r="A379" s="9"/>
      <c r="B379" s="4"/>
      <c r="D379"/>
      <c r="E379"/>
      <c r="F379"/>
      <c r="J379"/>
      <c r="K379" s="3"/>
      <c r="L379"/>
      <c r="P379"/>
      <c r="Q379"/>
      <c r="R379"/>
      <c r="S379"/>
      <c r="T379"/>
      <c r="U379"/>
      <c r="V379"/>
      <c r="W379"/>
      <c r="X379"/>
      <c r="Y379"/>
      <c r="Z379"/>
    </row>
    <row r="380" spans="1:26" s="1" customFormat="1">
      <c r="A380" s="9"/>
      <c r="B380" s="4"/>
      <c r="D380"/>
      <c r="E380"/>
      <c r="F380"/>
      <c r="J380"/>
      <c r="K380" s="3"/>
      <c r="L380"/>
      <c r="P380"/>
      <c r="Q380"/>
      <c r="R380"/>
      <c r="S380"/>
      <c r="T380"/>
      <c r="U380"/>
      <c r="V380"/>
      <c r="W380"/>
      <c r="X380"/>
      <c r="Y380"/>
      <c r="Z380"/>
    </row>
    <row r="381" spans="1:26" s="1" customFormat="1">
      <c r="A381" s="9"/>
      <c r="B381" s="4"/>
      <c r="D381"/>
      <c r="E381"/>
      <c r="F381"/>
      <c r="J381"/>
      <c r="K381" s="3"/>
      <c r="L381"/>
      <c r="P381"/>
      <c r="Q381"/>
      <c r="R381"/>
      <c r="S381"/>
      <c r="T381"/>
      <c r="U381"/>
      <c r="V381"/>
      <c r="W381"/>
      <c r="X381"/>
      <c r="Y381"/>
      <c r="Z381"/>
    </row>
    <row r="382" spans="1:26" s="1" customFormat="1">
      <c r="A382" s="9"/>
      <c r="B382" s="4"/>
      <c r="D382"/>
      <c r="E382"/>
      <c r="F382"/>
      <c r="J382"/>
      <c r="K382" s="3"/>
      <c r="L382"/>
      <c r="P382"/>
      <c r="Q382"/>
      <c r="R382"/>
      <c r="S382"/>
      <c r="T382"/>
      <c r="U382"/>
      <c r="V382"/>
      <c r="W382"/>
      <c r="X382"/>
      <c r="Y382"/>
      <c r="Z382"/>
    </row>
    <row r="383" spans="1:26" s="1" customFormat="1">
      <c r="A383" s="9"/>
      <c r="B383" s="4"/>
      <c r="D383"/>
      <c r="E383"/>
      <c r="F383"/>
      <c r="J383"/>
      <c r="K383" s="3"/>
      <c r="L383"/>
      <c r="P383"/>
      <c r="Q383"/>
      <c r="R383"/>
      <c r="S383"/>
      <c r="T383"/>
      <c r="U383"/>
      <c r="V383"/>
      <c r="W383"/>
      <c r="X383"/>
      <c r="Y383"/>
      <c r="Z383"/>
    </row>
    <row r="384" spans="1:26" s="1" customFormat="1">
      <c r="A384" s="9"/>
      <c r="B384" s="4"/>
      <c r="D384"/>
      <c r="E384"/>
      <c r="F384"/>
      <c r="J384"/>
      <c r="K384" s="3"/>
      <c r="L384"/>
      <c r="P384"/>
      <c r="Q384"/>
      <c r="R384"/>
      <c r="S384"/>
      <c r="T384"/>
      <c r="U384"/>
      <c r="V384"/>
      <c r="W384"/>
      <c r="X384"/>
      <c r="Y384"/>
      <c r="Z384"/>
    </row>
    <row r="385" spans="1:26" s="1" customFormat="1">
      <c r="A385" s="9"/>
      <c r="B385" s="4"/>
      <c r="D385"/>
      <c r="E385"/>
      <c r="F385"/>
      <c r="J385"/>
      <c r="K385" s="3"/>
      <c r="L385"/>
      <c r="P385"/>
      <c r="Q385"/>
      <c r="R385"/>
      <c r="S385"/>
      <c r="T385"/>
      <c r="U385"/>
      <c r="V385"/>
      <c r="W385"/>
      <c r="X385"/>
      <c r="Y385"/>
      <c r="Z385"/>
    </row>
    <row r="386" spans="1:26" s="1" customFormat="1">
      <c r="A386" s="9"/>
      <c r="B386" s="4"/>
      <c r="D386"/>
      <c r="E386"/>
      <c r="F386"/>
      <c r="J386"/>
      <c r="K386" s="3"/>
      <c r="L386"/>
      <c r="P386"/>
      <c r="Q386"/>
      <c r="R386"/>
      <c r="S386"/>
      <c r="T386"/>
      <c r="U386"/>
      <c r="V386"/>
      <c r="W386"/>
      <c r="X386"/>
      <c r="Y386"/>
      <c r="Z386"/>
    </row>
    <row r="387" spans="1:26" s="1" customFormat="1">
      <c r="A387" s="9"/>
      <c r="B387" s="4"/>
      <c r="D387"/>
      <c r="E387"/>
      <c r="F387"/>
      <c r="J387"/>
      <c r="K387" s="3"/>
      <c r="L387"/>
      <c r="P387"/>
      <c r="Q387"/>
      <c r="R387"/>
      <c r="S387"/>
      <c r="T387"/>
      <c r="U387"/>
      <c r="V387"/>
      <c r="W387"/>
      <c r="X387"/>
      <c r="Y387"/>
      <c r="Z387"/>
    </row>
    <row r="388" spans="1:26" s="1" customFormat="1">
      <c r="A388" s="9"/>
      <c r="B388" s="4"/>
      <c r="D388"/>
      <c r="E388"/>
      <c r="F388"/>
      <c r="J388"/>
      <c r="K388" s="3"/>
      <c r="L388"/>
      <c r="P388"/>
      <c r="Q388"/>
      <c r="R388"/>
      <c r="S388"/>
      <c r="T388"/>
      <c r="U388"/>
      <c r="V388"/>
      <c r="W388"/>
      <c r="X388"/>
      <c r="Y388"/>
      <c r="Z388"/>
    </row>
    <row r="389" spans="1:26" s="1" customFormat="1">
      <c r="A389" s="9"/>
      <c r="B389" s="4"/>
      <c r="D389"/>
      <c r="E389"/>
      <c r="F389"/>
      <c r="J389"/>
      <c r="K389" s="3"/>
      <c r="L389"/>
      <c r="P389"/>
      <c r="Q389"/>
      <c r="R389"/>
      <c r="S389"/>
      <c r="T389"/>
      <c r="U389"/>
      <c r="V389"/>
      <c r="W389"/>
      <c r="X389"/>
      <c r="Y389"/>
      <c r="Z389"/>
    </row>
    <row r="390" spans="1:26" s="1" customFormat="1">
      <c r="A390" s="9"/>
      <c r="B390" s="4"/>
      <c r="D390"/>
      <c r="E390"/>
      <c r="F390"/>
      <c r="J390"/>
      <c r="K390" s="3"/>
      <c r="L390"/>
      <c r="P390"/>
      <c r="Q390"/>
      <c r="R390"/>
      <c r="S390"/>
      <c r="T390"/>
      <c r="U390"/>
      <c r="V390"/>
      <c r="W390"/>
      <c r="X390"/>
      <c r="Y390"/>
      <c r="Z390"/>
    </row>
    <row r="391" spans="1:26" s="1" customFormat="1">
      <c r="A391" s="9"/>
      <c r="B391" s="4"/>
      <c r="D391"/>
      <c r="E391"/>
      <c r="F391"/>
      <c r="J391"/>
      <c r="K391" s="3"/>
      <c r="L391"/>
      <c r="P391"/>
      <c r="Q391"/>
      <c r="R391"/>
      <c r="S391"/>
      <c r="T391"/>
      <c r="U391"/>
      <c r="V391"/>
      <c r="W391"/>
      <c r="X391"/>
      <c r="Y391"/>
      <c r="Z391"/>
    </row>
    <row r="392" spans="1:26" s="1" customFormat="1">
      <c r="A392" s="9"/>
      <c r="B392" s="4"/>
      <c r="D392"/>
      <c r="E392"/>
      <c r="F392"/>
      <c r="J392"/>
      <c r="K392" s="3"/>
      <c r="L392"/>
      <c r="P392"/>
      <c r="Q392"/>
      <c r="R392"/>
      <c r="S392"/>
      <c r="T392"/>
      <c r="U392"/>
      <c r="V392"/>
      <c r="W392"/>
      <c r="X392"/>
      <c r="Y392"/>
      <c r="Z392"/>
    </row>
    <row r="393" spans="1:26" s="1" customFormat="1">
      <c r="A393" s="9"/>
      <c r="B393" s="4"/>
      <c r="D393"/>
      <c r="E393"/>
      <c r="F393"/>
      <c r="J393"/>
      <c r="K393" s="3"/>
      <c r="L393"/>
      <c r="P393"/>
      <c r="Q393"/>
      <c r="R393"/>
      <c r="S393"/>
      <c r="T393"/>
      <c r="U393"/>
      <c r="V393"/>
      <c r="W393"/>
      <c r="X393"/>
      <c r="Y393"/>
      <c r="Z393"/>
    </row>
    <row r="394" spans="1:26" s="1" customFormat="1">
      <c r="A394" s="9"/>
      <c r="B394" s="4"/>
      <c r="D394"/>
      <c r="E394"/>
      <c r="F394"/>
      <c r="J394"/>
      <c r="K394" s="3"/>
      <c r="L394"/>
      <c r="P394"/>
      <c r="Q394"/>
      <c r="R394"/>
      <c r="S394"/>
      <c r="T394"/>
      <c r="U394"/>
      <c r="V394"/>
      <c r="W394"/>
      <c r="X394"/>
      <c r="Y394"/>
      <c r="Z394"/>
    </row>
    <row r="395" spans="1:26" s="1" customFormat="1">
      <c r="A395" s="9"/>
      <c r="B395" s="4"/>
      <c r="D395"/>
      <c r="E395"/>
      <c r="F395"/>
      <c r="J395"/>
      <c r="K395" s="3"/>
      <c r="L395"/>
      <c r="P395"/>
      <c r="Q395"/>
      <c r="R395"/>
      <c r="S395"/>
      <c r="T395"/>
      <c r="U395"/>
      <c r="V395"/>
      <c r="W395"/>
      <c r="X395"/>
      <c r="Y395"/>
      <c r="Z395"/>
    </row>
    <row r="396" spans="1:26" s="1" customFormat="1">
      <c r="A396" s="9"/>
      <c r="B396" s="4"/>
      <c r="D396"/>
      <c r="E396"/>
      <c r="F396"/>
      <c r="J396"/>
      <c r="K396" s="3"/>
      <c r="L396"/>
      <c r="P396"/>
      <c r="Q396"/>
      <c r="R396"/>
      <c r="S396"/>
      <c r="T396"/>
      <c r="U396"/>
      <c r="V396"/>
      <c r="W396"/>
      <c r="X396"/>
      <c r="Y396"/>
      <c r="Z396"/>
    </row>
    <row r="397" spans="1:26" s="1" customFormat="1">
      <c r="A397" s="9"/>
      <c r="B397" s="4"/>
      <c r="D397"/>
      <c r="E397"/>
      <c r="F397"/>
      <c r="J397"/>
      <c r="K397" s="3"/>
      <c r="L397"/>
      <c r="P397"/>
      <c r="Q397"/>
      <c r="R397"/>
      <c r="S397"/>
      <c r="T397"/>
      <c r="U397"/>
      <c r="V397"/>
      <c r="W397"/>
      <c r="X397"/>
      <c r="Y397"/>
      <c r="Z397"/>
    </row>
    <row r="398" spans="1:26" s="1" customFormat="1">
      <c r="A398" s="9"/>
      <c r="B398" s="4"/>
      <c r="D398"/>
      <c r="E398"/>
      <c r="F398"/>
      <c r="J398"/>
      <c r="K398" s="3"/>
      <c r="L398"/>
      <c r="P398"/>
      <c r="Q398"/>
      <c r="R398"/>
      <c r="S398"/>
      <c r="T398"/>
      <c r="U398"/>
      <c r="V398"/>
      <c r="W398"/>
      <c r="X398"/>
      <c r="Y398"/>
      <c r="Z398"/>
    </row>
    <row r="399" spans="1:26" s="1" customFormat="1">
      <c r="A399" s="9"/>
      <c r="B399" s="4"/>
      <c r="D399"/>
      <c r="E399"/>
      <c r="F399"/>
      <c r="J399"/>
      <c r="K399" s="3"/>
      <c r="L399"/>
      <c r="P399"/>
      <c r="Q399"/>
      <c r="R399"/>
      <c r="S399"/>
      <c r="T399"/>
      <c r="U399"/>
      <c r="V399"/>
      <c r="W399"/>
      <c r="X399"/>
      <c r="Y399"/>
      <c r="Z399"/>
    </row>
    <row r="400" spans="1:26" s="1" customFormat="1">
      <c r="A400" s="9"/>
      <c r="B400" s="4"/>
      <c r="D400"/>
      <c r="E400"/>
      <c r="F400"/>
      <c r="J400"/>
      <c r="K400" s="3"/>
      <c r="L400"/>
      <c r="P400"/>
      <c r="Q400"/>
      <c r="R400"/>
      <c r="S400"/>
      <c r="T400"/>
      <c r="U400"/>
      <c r="V400"/>
      <c r="W400"/>
      <c r="X400"/>
      <c r="Y400"/>
      <c r="Z400"/>
    </row>
    <row r="401" spans="1:26" s="1" customFormat="1">
      <c r="A401" s="9"/>
      <c r="B401" s="4"/>
      <c r="D401"/>
      <c r="E401"/>
      <c r="F401"/>
      <c r="J401"/>
      <c r="K401" s="3"/>
      <c r="L401"/>
      <c r="P401"/>
      <c r="Q401"/>
      <c r="R401"/>
      <c r="S401"/>
      <c r="T401"/>
      <c r="U401"/>
      <c r="V401"/>
      <c r="W401"/>
      <c r="X401"/>
      <c r="Y401"/>
      <c r="Z401"/>
    </row>
    <row r="402" spans="1:26" s="1" customFormat="1">
      <c r="A402" s="9"/>
      <c r="B402" s="4"/>
      <c r="D402"/>
      <c r="E402"/>
      <c r="F402"/>
      <c r="J402"/>
      <c r="K402" s="3"/>
      <c r="L402"/>
      <c r="P402"/>
      <c r="Q402"/>
      <c r="R402"/>
      <c r="S402"/>
      <c r="T402"/>
      <c r="U402"/>
      <c r="V402"/>
      <c r="W402"/>
      <c r="X402"/>
      <c r="Y402"/>
      <c r="Z402"/>
    </row>
    <row r="403" spans="1:26" s="1" customFormat="1">
      <c r="A403" s="9"/>
      <c r="B403" s="4"/>
      <c r="D403"/>
      <c r="E403"/>
      <c r="F403"/>
      <c r="J403"/>
      <c r="K403" s="3"/>
      <c r="L403"/>
      <c r="P403"/>
      <c r="Q403"/>
      <c r="R403"/>
      <c r="S403"/>
      <c r="T403"/>
      <c r="U403"/>
      <c r="V403"/>
      <c r="W403"/>
      <c r="X403"/>
      <c r="Y403"/>
      <c r="Z403"/>
    </row>
    <row r="404" spans="1:26" s="1" customFormat="1">
      <c r="A404" s="9"/>
      <c r="B404" s="4"/>
      <c r="D404"/>
      <c r="E404"/>
      <c r="F404"/>
      <c r="J404"/>
      <c r="K404" s="3"/>
      <c r="L404"/>
      <c r="P404"/>
      <c r="Q404"/>
      <c r="R404"/>
      <c r="S404"/>
      <c r="T404"/>
      <c r="U404"/>
      <c r="V404"/>
      <c r="W404"/>
      <c r="X404"/>
      <c r="Y404"/>
      <c r="Z404"/>
    </row>
    <row r="405" spans="1:26" s="1" customFormat="1">
      <c r="A405" s="9"/>
      <c r="B405" s="4"/>
      <c r="D405"/>
      <c r="E405"/>
      <c r="F405"/>
      <c r="J405"/>
      <c r="K405" s="3"/>
      <c r="L405"/>
      <c r="P405"/>
      <c r="Q405"/>
      <c r="R405"/>
      <c r="S405"/>
      <c r="T405"/>
      <c r="U405"/>
      <c r="V405"/>
      <c r="W405"/>
      <c r="X405"/>
      <c r="Y405"/>
      <c r="Z405"/>
    </row>
    <row r="406" spans="1:26" s="1" customFormat="1">
      <c r="A406" s="9"/>
      <c r="B406" s="4"/>
      <c r="D406"/>
      <c r="E406"/>
      <c r="F406"/>
      <c r="J406"/>
      <c r="K406" s="3"/>
      <c r="L406"/>
      <c r="P406"/>
      <c r="Q406"/>
      <c r="R406"/>
      <c r="S406"/>
      <c r="T406"/>
      <c r="U406"/>
      <c r="V406"/>
      <c r="W406"/>
      <c r="X406"/>
      <c r="Y406"/>
      <c r="Z406"/>
    </row>
    <row r="407" spans="1:26" s="1" customFormat="1">
      <c r="A407" s="9"/>
      <c r="B407" s="4"/>
      <c r="D407"/>
      <c r="E407"/>
      <c r="F407"/>
      <c r="J407"/>
      <c r="K407" s="3"/>
      <c r="L407"/>
      <c r="P407"/>
      <c r="Q407"/>
      <c r="R407"/>
      <c r="S407"/>
      <c r="T407"/>
      <c r="U407"/>
      <c r="V407"/>
      <c r="W407"/>
      <c r="X407"/>
      <c r="Y407"/>
      <c r="Z407"/>
    </row>
    <row r="408" spans="1:26" s="1" customFormat="1">
      <c r="A408" s="9"/>
      <c r="B408" s="4"/>
      <c r="D408"/>
      <c r="E408"/>
      <c r="F408"/>
      <c r="J408"/>
      <c r="K408" s="3"/>
      <c r="L408"/>
      <c r="P408"/>
      <c r="Q408"/>
      <c r="R408"/>
      <c r="S408"/>
      <c r="T408"/>
      <c r="U408"/>
      <c r="V408"/>
      <c r="W408"/>
      <c r="X408"/>
      <c r="Y408"/>
      <c r="Z408"/>
    </row>
    <row r="409" spans="1:26" s="1" customFormat="1">
      <c r="A409" s="9"/>
      <c r="B409" s="4"/>
      <c r="D409"/>
      <c r="E409"/>
      <c r="F409"/>
      <c r="J409"/>
      <c r="K409" s="3"/>
      <c r="L409"/>
      <c r="P409"/>
      <c r="Q409"/>
      <c r="R409"/>
      <c r="S409"/>
      <c r="T409"/>
      <c r="U409"/>
      <c r="V409"/>
      <c r="W409"/>
      <c r="X409"/>
      <c r="Y409"/>
      <c r="Z409"/>
    </row>
    <row r="410" spans="1:26" s="1" customFormat="1">
      <c r="A410" s="9"/>
      <c r="B410" s="4"/>
      <c r="D410"/>
      <c r="E410"/>
      <c r="F410"/>
      <c r="J410"/>
      <c r="K410" s="3"/>
      <c r="L410"/>
      <c r="P410"/>
      <c r="Q410"/>
      <c r="R410"/>
      <c r="S410"/>
      <c r="T410"/>
      <c r="U410"/>
      <c r="V410"/>
      <c r="W410"/>
      <c r="X410"/>
      <c r="Y410"/>
      <c r="Z410"/>
    </row>
    <row r="411" spans="1:26" s="1" customFormat="1">
      <c r="A411" s="9"/>
      <c r="B411" s="4"/>
      <c r="D411"/>
      <c r="E411"/>
      <c r="F411"/>
      <c r="J411"/>
      <c r="K411" s="3"/>
      <c r="L411"/>
      <c r="P411"/>
      <c r="Q411"/>
      <c r="R411"/>
      <c r="S411"/>
      <c r="T411"/>
      <c r="U411"/>
      <c r="V411"/>
      <c r="W411"/>
      <c r="X411"/>
      <c r="Y411"/>
      <c r="Z411"/>
    </row>
    <row r="412" spans="1:26" s="1" customFormat="1">
      <c r="A412" s="9"/>
      <c r="B412" s="4"/>
      <c r="D412"/>
      <c r="E412"/>
      <c r="F412"/>
      <c r="J412"/>
      <c r="K412" s="3"/>
      <c r="L412"/>
      <c r="P412"/>
      <c r="Q412"/>
      <c r="R412"/>
      <c r="S412"/>
      <c r="T412"/>
      <c r="U412"/>
      <c r="V412"/>
      <c r="W412"/>
      <c r="X412"/>
      <c r="Y412"/>
      <c r="Z412"/>
    </row>
    <row r="413" spans="1:26" s="1" customFormat="1">
      <c r="A413" s="9"/>
      <c r="B413" s="4"/>
      <c r="D413"/>
      <c r="E413"/>
      <c r="F413"/>
      <c r="J413"/>
      <c r="K413" s="3"/>
      <c r="L413"/>
      <c r="P413"/>
      <c r="Q413"/>
      <c r="R413"/>
      <c r="S413"/>
      <c r="T413"/>
      <c r="U413"/>
      <c r="V413"/>
      <c r="W413"/>
      <c r="X413"/>
      <c r="Y413"/>
      <c r="Z413"/>
    </row>
    <row r="414" spans="1:26" s="1" customFormat="1">
      <c r="A414" s="9"/>
      <c r="B414" s="4"/>
      <c r="D414"/>
      <c r="E414"/>
      <c r="F414"/>
      <c r="J414"/>
      <c r="K414" s="3"/>
      <c r="L414"/>
      <c r="P414"/>
      <c r="Q414"/>
      <c r="R414"/>
      <c r="S414"/>
      <c r="T414"/>
      <c r="U414"/>
      <c r="V414"/>
      <c r="W414"/>
      <c r="X414"/>
      <c r="Y414"/>
      <c r="Z414"/>
    </row>
    <row r="415" spans="1:26" s="1" customFormat="1">
      <c r="A415" s="9"/>
      <c r="B415" s="4"/>
      <c r="D415"/>
      <c r="E415"/>
      <c r="F415"/>
      <c r="J415"/>
      <c r="K415" s="3"/>
      <c r="L415"/>
      <c r="P415"/>
      <c r="Q415"/>
      <c r="R415"/>
      <c r="S415"/>
      <c r="T415"/>
      <c r="U415"/>
      <c r="V415"/>
      <c r="W415"/>
      <c r="X415"/>
      <c r="Y415"/>
      <c r="Z415"/>
    </row>
    <row r="416" spans="1:26" s="1" customFormat="1">
      <c r="A416" s="9"/>
      <c r="B416" s="4"/>
      <c r="D416"/>
      <c r="E416"/>
      <c r="F416"/>
      <c r="J416"/>
      <c r="K416" s="3"/>
      <c r="L416"/>
      <c r="P416"/>
      <c r="Q416"/>
      <c r="R416"/>
      <c r="S416"/>
      <c r="T416"/>
      <c r="U416"/>
      <c r="V416"/>
      <c r="W416"/>
      <c r="X416"/>
      <c r="Y416"/>
      <c r="Z416"/>
    </row>
    <row r="417" spans="1:26" s="1" customFormat="1">
      <c r="A417" s="9"/>
      <c r="B417" s="4"/>
      <c r="D417"/>
      <c r="E417"/>
      <c r="F417"/>
      <c r="J417"/>
      <c r="K417" s="3"/>
      <c r="L417"/>
      <c r="P417"/>
      <c r="Q417"/>
      <c r="R417"/>
      <c r="S417"/>
      <c r="T417"/>
      <c r="U417"/>
      <c r="V417"/>
      <c r="W417"/>
      <c r="X417"/>
      <c r="Y417"/>
      <c r="Z417"/>
    </row>
    <row r="418" spans="1:26" s="1" customFormat="1">
      <c r="A418" s="9"/>
      <c r="B418" s="4"/>
      <c r="D418"/>
      <c r="E418"/>
      <c r="F418"/>
      <c r="J418"/>
      <c r="K418" s="3"/>
      <c r="L418"/>
      <c r="P418"/>
      <c r="Q418"/>
      <c r="R418"/>
      <c r="S418"/>
      <c r="T418"/>
      <c r="U418"/>
      <c r="V418"/>
      <c r="W418"/>
      <c r="X418"/>
      <c r="Y418"/>
      <c r="Z418"/>
    </row>
    <row r="419" spans="1:26" s="1" customFormat="1">
      <c r="A419" s="9"/>
      <c r="B419" s="4"/>
      <c r="D419"/>
      <c r="E419"/>
      <c r="F419"/>
      <c r="J419"/>
      <c r="K419" s="3"/>
      <c r="L419"/>
      <c r="P419"/>
      <c r="Q419"/>
      <c r="R419"/>
      <c r="S419"/>
      <c r="T419"/>
      <c r="U419"/>
      <c r="V419"/>
      <c r="W419"/>
      <c r="X419"/>
      <c r="Y419"/>
      <c r="Z419"/>
    </row>
    <row r="420" spans="1:26" s="1" customFormat="1">
      <c r="A420" s="9"/>
      <c r="B420" s="4"/>
      <c r="D420"/>
      <c r="E420"/>
      <c r="F420"/>
      <c r="J420"/>
      <c r="K420" s="3"/>
      <c r="L420"/>
      <c r="P420"/>
      <c r="Q420"/>
      <c r="R420"/>
      <c r="S420"/>
      <c r="T420"/>
      <c r="U420"/>
      <c r="V420"/>
      <c r="W420"/>
      <c r="X420"/>
      <c r="Y420"/>
      <c r="Z420"/>
    </row>
    <row r="421" spans="1:26" s="1" customFormat="1">
      <c r="A421" s="9"/>
      <c r="B421" s="4"/>
      <c r="D421"/>
      <c r="E421"/>
      <c r="F421"/>
      <c r="J421"/>
      <c r="K421" s="3"/>
      <c r="L421"/>
      <c r="P421"/>
      <c r="Q421"/>
      <c r="R421"/>
      <c r="S421"/>
      <c r="T421"/>
      <c r="U421"/>
      <c r="V421"/>
      <c r="W421"/>
      <c r="X421"/>
      <c r="Y421"/>
      <c r="Z421"/>
    </row>
    <row r="422" spans="1:26" s="1" customFormat="1">
      <c r="A422" s="9"/>
      <c r="B422" s="4"/>
      <c r="D422"/>
      <c r="E422"/>
      <c r="F422"/>
      <c r="J422"/>
      <c r="K422" s="3"/>
      <c r="L422"/>
      <c r="P422"/>
      <c r="Q422"/>
      <c r="R422"/>
      <c r="S422"/>
      <c r="T422"/>
      <c r="U422"/>
      <c r="V422"/>
      <c r="W422"/>
      <c r="X422"/>
      <c r="Y422"/>
      <c r="Z422"/>
    </row>
    <row r="423" spans="1:26" s="1" customFormat="1">
      <c r="A423" s="9"/>
      <c r="B423" s="4"/>
      <c r="D423"/>
      <c r="E423"/>
      <c r="F423"/>
      <c r="J423"/>
      <c r="K423" s="3"/>
      <c r="L423"/>
      <c r="P423"/>
      <c r="Q423"/>
      <c r="R423"/>
      <c r="S423"/>
      <c r="T423"/>
      <c r="U423"/>
      <c r="V423"/>
      <c r="W423"/>
      <c r="X423"/>
      <c r="Y423"/>
      <c r="Z423"/>
    </row>
    <row r="424" spans="1:26" s="1" customFormat="1">
      <c r="A424" s="9"/>
      <c r="B424" s="4"/>
      <c r="D424"/>
      <c r="E424"/>
      <c r="F424"/>
      <c r="J424"/>
      <c r="K424" s="3"/>
      <c r="L424"/>
      <c r="P424"/>
      <c r="Q424"/>
      <c r="R424"/>
      <c r="S424"/>
      <c r="T424"/>
      <c r="U424"/>
      <c r="V424"/>
      <c r="W424"/>
      <c r="X424"/>
      <c r="Y424"/>
      <c r="Z424"/>
    </row>
    <row r="425" spans="1:26" s="1" customFormat="1">
      <c r="A425" s="9"/>
      <c r="B425" s="4"/>
      <c r="D425"/>
      <c r="E425"/>
      <c r="F425"/>
      <c r="J425"/>
      <c r="K425" s="3"/>
      <c r="L425"/>
      <c r="P425"/>
      <c r="Q425"/>
      <c r="R425"/>
      <c r="S425"/>
      <c r="T425"/>
      <c r="U425"/>
      <c r="V425"/>
      <c r="W425"/>
      <c r="X425"/>
      <c r="Y425"/>
      <c r="Z425"/>
    </row>
    <row r="426" spans="1:26" s="1" customFormat="1">
      <c r="A426" s="9"/>
      <c r="B426" s="4"/>
      <c r="D426"/>
      <c r="E426"/>
      <c r="F426"/>
      <c r="J426"/>
      <c r="K426" s="3"/>
      <c r="L426"/>
      <c r="P426"/>
      <c r="Q426"/>
      <c r="R426"/>
      <c r="S426"/>
      <c r="T426"/>
      <c r="U426"/>
      <c r="V426"/>
      <c r="W426"/>
      <c r="X426"/>
      <c r="Y426"/>
      <c r="Z426"/>
    </row>
    <row r="427" spans="1:26" s="1" customFormat="1">
      <c r="A427" s="9"/>
      <c r="B427" s="4"/>
      <c r="D427"/>
      <c r="E427"/>
      <c r="F427"/>
      <c r="J427"/>
      <c r="K427" s="3"/>
      <c r="L427"/>
      <c r="P427"/>
      <c r="Q427"/>
      <c r="R427"/>
      <c r="S427"/>
      <c r="T427"/>
      <c r="U427"/>
      <c r="V427"/>
      <c r="W427"/>
      <c r="X427"/>
      <c r="Y427"/>
      <c r="Z427"/>
    </row>
    <row r="428" spans="1:26" s="1" customFormat="1">
      <c r="A428" s="9"/>
      <c r="B428" s="4"/>
      <c r="D428"/>
      <c r="E428"/>
      <c r="F428"/>
      <c r="J428"/>
      <c r="K428" s="3"/>
      <c r="L428"/>
      <c r="P428"/>
      <c r="Q428"/>
      <c r="R428"/>
      <c r="S428"/>
      <c r="T428"/>
      <c r="U428"/>
      <c r="V428"/>
      <c r="W428"/>
      <c r="X428"/>
      <c r="Y428"/>
      <c r="Z428"/>
    </row>
    <row r="429" spans="1:26" s="1" customFormat="1">
      <c r="A429" s="9"/>
      <c r="B429" s="4"/>
      <c r="D429"/>
      <c r="E429"/>
      <c r="F429"/>
      <c r="J429"/>
      <c r="K429" s="3"/>
      <c r="L429"/>
      <c r="P429"/>
      <c r="Q429"/>
      <c r="R429"/>
      <c r="S429"/>
      <c r="T429"/>
      <c r="U429"/>
      <c r="V429"/>
      <c r="W429"/>
      <c r="X429"/>
      <c r="Y429"/>
      <c r="Z429"/>
    </row>
    <row r="430" spans="1:26" s="1" customFormat="1">
      <c r="A430" s="9"/>
      <c r="B430" s="4"/>
      <c r="D430"/>
      <c r="E430"/>
      <c r="F430"/>
      <c r="J430"/>
      <c r="K430" s="3"/>
      <c r="L430"/>
      <c r="P430"/>
      <c r="Q430"/>
      <c r="R430"/>
      <c r="S430"/>
      <c r="T430"/>
      <c r="U430"/>
      <c r="V430"/>
      <c r="W430"/>
      <c r="X430"/>
      <c r="Y430"/>
      <c r="Z430"/>
    </row>
    <row r="431" spans="1:26" s="1" customFormat="1">
      <c r="A431" s="9"/>
      <c r="B431" s="4"/>
      <c r="D431"/>
      <c r="E431"/>
      <c r="F431"/>
      <c r="J431"/>
      <c r="K431" s="3"/>
      <c r="L431"/>
      <c r="P431"/>
      <c r="Q431"/>
      <c r="R431"/>
      <c r="S431"/>
      <c r="T431"/>
      <c r="U431"/>
      <c r="V431"/>
      <c r="W431"/>
      <c r="X431"/>
      <c r="Y431"/>
      <c r="Z431"/>
    </row>
    <row r="432" spans="1:26" s="1" customFormat="1">
      <c r="A432" s="9"/>
      <c r="B432" s="4"/>
      <c r="D432"/>
      <c r="E432"/>
      <c r="F432"/>
      <c r="J432"/>
      <c r="K432" s="3"/>
      <c r="L432"/>
      <c r="P432"/>
      <c r="Q432"/>
      <c r="R432"/>
      <c r="S432"/>
      <c r="T432"/>
      <c r="U432"/>
      <c r="V432"/>
      <c r="W432"/>
      <c r="X432"/>
      <c r="Y432"/>
      <c r="Z432"/>
    </row>
    <row r="433" spans="1:26" s="1" customFormat="1">
      <c r="A433" s="9"/>
      <c r="B433" s="4"/>
      <c r="D433"/>
      <c r="E433"/>
      <c r="F433"/>
      <c r="J433"/>
      <c r="K433" s="3"/>
      <c r="L433"/>
      <c r="P433"/>
      <c r="Q433"/>
      <c r="R433"/>
      <c r="S433"/>
      <c r="T433"/>
      <c r="U433"/>
      <c r="V433"/>
      <c r="W433"/>
      <c r="X433"/>
      <c r="Y433"/>
      <c r="Z433"/>
    </row>
    <row r="434" spans="1:26" s="1" customFormat="1">
      <c r="A434" s="9"/>
      <c r="B434" s="4"/>
      <c r="D434"/>
      <c r="E434"/>
      <c r="F434"/>
      <c r="J434"/>
      <c r="K434" s="3"/>
      <c r="L434"/>
      <c r="P434"/>
      <c r="Q434"/>
      <c r="R434"/>
      <c r="S434"/>
      <c r="T434"/>
      <c r="U434"/>
      <c r="V434"/>
      <c r="W434"/>
      <c r="X434"/>
      <c r="Y434"/>
      <c r="Z434"/>
    </row>
    <row r="435" spans="1:26" s="1" customFormat="1">
      <c r="A435" s="9"/>
      <c r="B435" s="4"/>
      <c r="D435"/>
      <c r="E435"/>
      <c r="F435"/>
      <c r="J435"/>
      <c r="K435" s="3"/>
      <c r="L435"/>
      <c r="P435"/>
      <c r="Q435"/>
      <c r="R435"/>
      <c r="S435"/>
      <c r="T435"/>
      <c r="U435"/>
      <c r="V435"/>
      <c r="W435"/>
      <c r="X435"/>
      <c r="Y435"/>
      <c r="Z435"/>
    </row>
    <row r="436" spans="1:26" s="1" customFormat="1">
      <c r="A436" s="9"/>
      <c r="B436" s="4"/>
      <c r="D436"/>
      <c r="E436"/>
      <c r="F436"/>
      <c r="J436"/>
      <c r="K436" s="3"/>
      <c r="L436"/>
      <c r="P436"/>
      <c r="Q436"/>
      <c r="R436"/>
      <c r="S436"/>
      <c r="T436"/>
      <c r="U436"/>
      <c r="V436"/>
      <c r="W436"/>
      <c r="X436"/>
      <c r="Y436"/>
      <c r="Z436"/>
    </row>
    <row r="437" spans="1:26" s="1" customFormat="1">
      <c r="A437" s="9"/>
      <c r="B437" s="4"/>
      <c r="D437"/>
      <c r="E437"/>
      <c r="F437"/>
      <c r="J437"/>
      <c r="K437" s="3"/>
      <c r="L437"/>
      <c r="P437"/>
      <c r="Q437"/>
      <c r="R437"/>
      <c r="S437"/>
      <c r="T437"/>
      <c r="U437"/>
      <c r="V437"/>
      <c r="W437"/>
      <c r="X437"/>
      <c r="Y437"/>
      <c r="Z437"/>
    </row>
    <row r="438" spans="1:26" s="1" customFormat="1">
      <c r="A438" s="9"/>
      <c r="B438" s="4"/>
      <c r="D438"/>
      <c r="E438"/>
      <c r="F438"/>
      <c r="J438"/>
      <c r="K438" s="3"/>
      <c r="L438"/>
      <c r="P438"/>
      <c r="Q438"/>
      <c r="R438"/>
      <c r="S438"/>
      <c r="T438"/>
      <c r="U438"/>
      <c r="V438"/>
      <c r="W438"/>
      <c r="X438"/>
      <c r="Y438"/>
      <c r="Z438"/>
    </row>
    <row r="439" spans="1:26" s="1" customFormat="1">
      <c r="A439" s="9"/>
      <c r="B439" s="4"/>
      <c r="D439"/>
      <c r="E439"/>
      <c r="F439"/>
      <c r="J439"/>
      <c r="K439" s="3"/>
      <c r="L439"/>
      <c r="P439"/>
      <c r="Q439"/>
      <c r="R439"/>
      <c r="S439"/>
      <c r="T439"/>
      <c r="U439"/>
      <c r="V439"/>
      <c r="W439"/>
      <c r="X439"/>
      <c r="Y439"/>
      <c r="Z439"/>
    </row>
    <row r="440" spans="1:26" s="1" customFormat="1">
      <c r="A440" s="9"/>
      <c r="B440" s="4"/>
      <c r="D440"/>
      <c r="E440"/>
      <c r="F440"/>
      <c r="J440"/>
      <c r="K440" s="3"/>
      <c r="L440"/>
      <c r="P440"/>
      <c r="Q440"/>
      <c r="R440"/>
      <c r="S440"/>
      <c r="T440"/>
      <c r="U440"/>
      <c r="V440"/>
      <c r="W440"/>
      <c r="X440"/>
      <c r="Y440"/>
      <c r="Z440"/>
    </row>
    <row r="441" spans="1:26" s="1" customFormat="1">
      <c r="A441" s="9"/>
      <c r="B441" s="4"/>
      <c r="D441"/>
      <c r="E441"/>
      <c r="F441"/>
      <c r="J441"/>
      <c r="K441" s="3"/>
      <c r="L441"/>
      <c r="P441"/>
      <c r="Q441"/>
      <c r="R441"/>
      <c r="S441"/>
      <c r="T441"/>
      <c r="U441"/>
      <c r="V441"/>
      <c r="W441"/>
      <c r="X441"/>
      <c r="Y441"/>
      <c r="Z441"/>
    </row>
    <row r="442" spans="1:26" s="1" customFormat="1">
      <c r="A442" s="9"/>
      <c r="B442" s="4"/>
      <c r="D442"/>
      <c r="E442"/>
      <c r="F442"/>
      <c r="J442"/>
      <c r="K442" s="3"/>
      <c r="L442"/>
      <c r="P442"/>
      <c r="Q442"/>
      <c r="R442"/>
      <c r="S442"/>
      <c r="T442"/>
      <c r="U442"/>
      <c r="V442"/>
      <c r="W442"/>
      <c r="X442"/>
      <c r="Y442"/>
      <c r="Z442"/>
    </row>
    <row r="443" spans="1:26" s="1" customFormat="1">
      <c r="A443" s="9"/>
      <c r="B443" s="4"/>
      <c r="D443"/>
      <c r="E443"/>
      <c r="F443"/>
      <c r="J443"/>
      <c r="K443" s="3"/>
      <c r="L443"/>
      <c r="P443"/>
      <c r="Q443"/>
      <c r="R443"/>
      <c r="S443"/>
      <c r="T443"/>
      <c r="U443"/>
      <c r="V443"/>
      <c r="W443"/>
      <c r="X443"/>
      <c r="Y443"/>
      <c r="Z443"/>
    </row>
    <row r="444" spans="1:26" s="1" customFormat="1">
      <c r="A444" s="9"/>
      <c r="B444" s="4"/>
      <c r="D444"/>
      <c r="E444"/>
      <c r="F444"/>
      <c r="J444"/>
      <c r="K444" s="3"/>
      <c r="L444"/>
      <c r="P444"/>
      <c r="Q444"/>
      <c r="R444"/>
      <c r="S444"/>
      <c r="T444"/>
      <c r="U444"/>
      <c r="V444"/>
      <c r="W444"/>
      <c r="X444"/>
      <c r="Y444"/>
      <c r="Z444"/>
    </row>
    <row r="445" spans="1:26" s="1" customFormat="1">
      <c r="A445" s="9"/>
      <c r="B445" s="4"/>
      <c r="D445"/>
      <c r="E445"/>
      <c r="F445"/>
      <c r="J445"/>
      <c r="K445" s="3"/>
      <c r="L445"/>
      <c r="P445"/>
      <c r="Q445"/>
      <c r="R445"/>
      <c r="S445"/>
      <c r="T445"/>
      <c r="U445"/>
      <c r="V445"/>
      <c r="W445"/>
      <c r="X445"/>
      <c r="Y445"/>
      <c r="Z445"/>
    </row>
    <row r="446" spans="1:26" s="1" customFormat="1">
      <c r="A446" s="9"/>
      <c r="B446" s="4"/>
      <c r="D446"/>
      <c r="E446"/>
      <c r="F446"/>
      <c r="J446"/>
      <c r="K446" s="3"/>
      <c r="L446"/>
      <c r="P446"/>
      <c r="Q446"/>
      <c r="R446"/>
      <c r="S446"/>
      <c r="T446"/>
      <c r="U446"/>
      <c r="V446"/>
      <c r="W446"/>
      <c r="X446"/>
      <c r="Y446"/>
      <c r="Z446"/>
    </row>
    <row r="447" spans="1:26" s="1" customFormat="1">
      <c r="A447" s="9"/>
      <c r="B447" s="4"/>
      <c r="D447"/>
      <c r="E447"/>
      <c r="F447"/>
      <c r="J447"/>
      <c r="K447" s="3"/>
      <c r="L447"/>
      <c r="P447"/>
      <c r="Q447"/>
      <c r="R447"/>
      <c r="S447"/>
      <c r="T447"/>
      <c r="U447"/>
      <c r="V447"/>
      <c r="W447"/>
      <c r="X447"/>
      <c r="Y447"/>
      <c r="Z447"/>
    </row>
    <row r="448" spans="1:26" s="1" customFormat="1">
      <c r="A448" s="9"/>
      <c r="B448" s="4"/>
      <c r="D448"/>
      <c r="E448"/>
      <c r="F448"/>
      <c r="J448"/>
      <c r="K448" s="3"/>
      <c r="L448"/>
      <c r="P448"/>
      <c r="Q448"/>
      <c r="R448"/>
      <c r="S448"/>
      <c r="T448"/>
      <c r="U448"/>
      <c r="V448"/>
      <c r="W448"/>
      <c r="X448"/>
      <c r="Y448"/>
      <c r="Z448"/>
    </row>
    <row r="449" spans="1:26" s="1" customFormat="1">
      <c r="A449" s="9"/>
      <c r="B449" s="4"/>
      <c r="D449"/>
      <c r="E449"/>
      <c r="F449"/>
      <c r="J449"/>
      <c r="K449" s="3"/>
      <c r="L449"/>
      <c r="P449"/>
      <c r="Q449"/>
      <c r="R449"/>
      <c r="S449"/>
      <c r="T449"/>
      <c r="U449"/>
      <c r="V449"/>
      <c r="W449"/>
      <c r="X449"/>
      <c r="Y449"/>
      <c r="Z449"/>
    </row>
    <row r="450" spans="1:26" s="1" customFormat="1">
      <c r="A450" s="9"/>
      <c r="B450" s="4"/>
      <c r="D450"/>
      <c r="E450"/>
      <c r="F450"/>
      <c r="J450"/>
      <c r="K450" s="3"/>
      <c r="L450"/>
      <c r="P450"/>
      <c r="Q450"/>
      <c r="R450"/>
      <c r="S450"/>
      <c r="T450"/>
      <c r="U450"/>
      <c r="V450"/>
      <c r="W450"/>
      <c r="X450"/>
      <c r="Y450"/>
      <c r="Z450"/>
    </row>
    <row r="451" spans="1:26" s="1" customFormat="1">
      <c r="A451" s="9"/>
      <c r="B451" s="4"/>
      <c r="D451"/>
      <c r="E451"/>
      <c r="F451"/>
      <c r="J451"/>
      <c r="K451" s="3"/>
      <c r="L451"/>
      <c r="P451"/>
      <c r="Q451"/>
      <c r="R451"/>
      <c r="S451"/>
      <c r="T451"/>
      <c r="U451"/>
      <c r="V451"/>
      <c r="W451"/>
      <c r="X451"/>
      <c r="Y451"/>
      <c r="Z451"/>
    </row>
    <row r="452" spans="1:26" s="1" customFormat="1">
      <c r="A452" s="9"/>
      <c r="B452" s="4"/>
      <c r="D452"/>
      <c r="E452"/>
      <c r="F452"/>
      <c r="J452"/>
      <c r="K452" s="3"/>
      <c r="L452"/>
      <c r="P452"/>
      <c r="Q452"/>
      <c r="R452"/>
      <c r="S452"/>
      <c r="T452"/>
      <c r="U452"/>
      <c r="V452"/>
      <c r="W452"/>
      <c r="X452"/>
      <c r="Y452"/>
      <c r="Z452"/>
    </row>
    <row r="453" spans="1:26" s="1" customFormat="1">
      <c r="A453" s="9"/>
      <c r="B453" s="4"/>
      <c r="D453"/>
      <c r="E453"/>
      <c r="F453"/>
      <c r="J453"/>
      <c r="K453" s="3"/>
      <c r="L453"/>
      <c r="P453"/>
      <c r="Q453"/>
      <c r="R453"/>
      <c r="S453"/>
      <c r="T453"/>
      <c r="U453"/>
      <c r="V453"/>
      <c r="W453"/>
      <c r="X453"/>
      <c r="Y453"/>
      <c r="Z453"/>
    </row>
    <row r="454" spans="1:26" s="1" customFormat="1">
      <c r="A454" s="9"/>
      <c r="B454" s="4"/>
      <c r="D454"/>
      <c r="E454"/>
      <c r="F454"/>
      <c r="J454"/>
      <c r="K454" s="3"/>
      <c r="L454"/>
      <c r="P454"/>
      <c r="Q454"/>
      <c r="R454"/>
      <c r="S454"/>
      <c r="T454"/>
      <c r="U454"/>
      <c r="V454"/>
      <c r="W454"/>
      <c r="X454"/>
      <c r="Y454"/>
      <c r="Z454"/>
    </row>
    <row r="455" spans="1:26" s="1" customFormat="1">
      <c r="A455" s="9"/>
      <c r="B455" s="4"/>
      <c r="D455"/>
      <c r="E455"/>
      <c r="F455"/>
      <c r="J455"/>
      <c r="K455" s="3"/>
      <c r="L455"/>
      <c r="P455"/>
      <c r="Q455"/>
      <c r="R455"/>
      <c r="S455"/>
      <c r="T455"/>
      <c r="U455"/>
      <c r="V455"/>
      <c r="W455"/>
      <c r="X455"/>
      <c r="Y455"/>
      <c r="Z455"/>
    </row>
    <row r="456" spans="1:26" s="1" customFormat="1">
      <c r="A456" s="9"/>
      <c r="B456" s="4"/>
      <c r="D456"/>
      <c r="E456"/>
      <c r="F456"/>
      <c r="J456"/>
      <c r="K456" s="3"/>
      <c r="L456"/>
      <c r="P456"/>
      <c r="Q456"/>
      <c r="R456"/>
      <c r="S456"/>
      <c r="T456"/>
      <c r="U456"/>
      <c r="V456"/>
      <c r="W456"/>
      <c r="X456"/>
      <c r="Y456"/>
      <c r="Z456"/>
    </row>
    <row r="457" spans="1:26" s="1" customFormat="1">
      <c r="A457" s="9"/>
      <c r="B457" s="4"/>
      <c r="D457"/>
      <c r="E457"/>
      <c r="F457"/>
      <c r="J457"/>
      <c r="K457" s="3"/>
      <c r="L457"/>
      <c r="P457"/>
      <c r="Q457"/>
      <c r="R457"/>
      <c r="S457"/>
      <c r="T457"/>
      <c r="U457"/>
      <c r="V457"/>
      <c r="W457"/>
      <c r="X457"/>
      <c r="Y457"/>
      <c r="Z457"/>
    </row>
    <row r="458" spans="1:26" s="1" customFormat="1">
      <c r="A458" s="9"/>
      <c r="B458" s="4"/>
      <c r="D458"/>
      <c r="E458"/>
      <c r="F458"/>
      <c r="J458"/>
      <c r="K458" s="3"/>
      <c r="L458"/>
      <c r="P458"/>
      <c r="Q458"/>
      <c r="R458"/>
      <c r="S458"/>
      <c r="T458"/>
      <c r="U458"/>
      <c r="V458"/>
      <c r="W458"/>
      <c r="X458"/>
      <c r="Y458"/>
      <c r="Z458"/>
    </row>
    <row r="459" spans="1:26" s="1" customFormat="1">
      <c r="A459" s="9"/>
      <c r="B459" s="4"/>
      <c r="D459"/>
      <c r="E459"/>
      <c r="F459"/>
      <c r="J459"/>
      <c r="K459" s="3"/>
      <c r="L459"/>
      <c r="P459"/>
      <c r="Q459"/>
      <c r="R459"/>
      <c r="S459"/>
      <c r="T459"/>
      <c r="U459"/>
      <c r="V459"/>
      <c r="W459"/>
      <c r="X459"/>
      <c r="Y459"/>
      <c r="Z459"/>
    </row>
    <row r="460" spans="1:26" s="1" customFormat="1">
      <c r="A460" s="9"/>
      <c r="B460" s="4"/>
      <c r="D460"/>
      <c r="E460"/>
      <c r="F460"/>
      <c r="J460"/>
      <c r="K460" s="3"/>
      <c r="L460"/>
      <c r="P460"/>
      <c r="Q460"/>
      <c r="R460"/>
      <c r="S460"/>
      <c r="T460"/>
      <c r="U460"/>
      <c r="V460"/>
      <c r="W460"/>
      <c r="X460"/>
      <c r="Y460"/>
      <c r="Z460"/>
    </row>
    <row r="461" spans="1:26" s="1" customFormat="1">
      <c r="A461" s="9"/>
      <c r="B461" s="4"/>
      <c r="D461"/>
      <c r="E461"/>
      <c r="F461"/>
      <c r="J461"/>
      <c r="K461" s="3"/>
      <c r="L461"/>
      <c r="P461"/>
      <c r="Q461"/>
      <c r="R461"/>
      <c r="S461"/>
      <c r="T461"/>
      <c r="U461"/>
      <c r="V461"/>
      <c r="W461"/>
      <c r="X461"/>
      <c r="Y461"/>
      <c r="Z461"/>
    </row>
    <row r="462" spans="1:26" s="1" customFormat="1">
      <c r="A462" s="9"/>
      <c r="B462" s="4"/>
      <c r="D462"/>
      <c r="E462"/>
      <c r="F462"/>
      <c r="J462"/>
      <c r="K462" s="3"/>
      <c r="L462"/>
      <c r="P462"/>
      <c r="Q462"/>
      <c r="R462"/>
      <c r="S462"/>
      <c r="T462"/>
      <c r="U462"/>
      <c r="V462"/>
      <c r="W462"/>
      <c r="X462"/>
      <c r="Y462"/>
      <c r="Z462"/>
    </row>
    <row r="463" spans="1:26" s="1" customFormat="1">
      <c r="A463" s="9"/>
      <c r="B463" s="4"/>
      <c r="D463"/>
      <c r="E463"/>
      <c r="F463"/>
      <c r="J463"/>
      <c r="K463" s="3"/>
      <c r="L463"/>
      <c r="P463"/>
      <c r="Q463"/>
      <c r="R463"/>
      <c r="S463"/>
      <c r="T463"/>
      <c r="U463"/>
      <c r="V463"/>
      <c r="W463"/>
      <c r="X463"/>
      <c r="Y463"/>
      <c r="Z463"/>
    </row>
    <row r="464" spans="1:26" s="1" customFormat="1">
      <c r="A464" s="9"/>
      <c r="B464" s="4"/>
      <c r="D464"/>
      <c r="E464"/>
      <c r="F464"/>
      <c r="J464"/>
      <c r="K464" s="3"/>
      <c r="L464"/>
      <c r="P464"/>
      <c r="Q464"/>
      <c r="R464"/>
      <c r="S464"/>
      <c r="T464"/>
      <c r="U464"/>
      <c r="V464"/>
      <c r="W464"/>
      <c r="X464"/>
      <c r="Y464"/>
      <c r="Z464"/>
    </row>
    <row r="465" spans="1:26" s="1" customFormat="1">
      <c r="A465" s="9"/>
      <c r="B465" s="4"/>
      <c r="D465"/>
      <c r="E465"/>
      <c r="F465"/>
      <c r="J465"/>
      <c r="K465" s="3"/>
      <c r="L465"/>
      <c r="P465"/>
      <c r="Q465"/>
      <c r="R465"/>
      <c r="S465"/>
      <c r="T465"/>
      <c r="U465"/>
      <c r="V465"/>
      <c r="W465"/>
      <c r="X465"/>
      <c r="Y465"/>
      <c r="Z465"/>
    </row>
    <row r="466" spans="1:26" s="1" customFormat="1">
      <c r="A466" s="9"/>
      <c r="B466" s="4"/>
      <c r="D466"/>
      <c r="E466"/>
      <c r="F466"/>
      <c r="J466"/>
      <c r="K466" s="3"/>
      <c r="L466"/>
      <c r="P466"/>
      <c r="Q466"/>
      <c r="R466"/>
      <c r="S466"/>
      <c r="T466"/>
      <c r="U466"/>
      <c r="V466"/>
      <c r="W466"/>
      <c r="X466"/>
      <c r="Y466"/>
      <c r="Z466"/>
    </row>
    <row r="467" spans="1:26" s="1" customFormat="1">
      <c r="A467" s="9"/>
      <c r="B467" s="4"/>
      <c r="D467"/>
      <c r="E467"/>
      <c r="F467"/>
      <c r="J467"/>
      <c r="K467" s="3"/>
      <c r="L467"/>
      <c r="P467"/>
      <c r="Q467"/>
      <c r="R467"/>
      <c r="S467"/>
      <c r="T467"/>
      <c r="U467"/>
      <c r="V467"/>
      <c r="W467"/>
      <c r="X467"/>
      <c r="Y467"/>
      <c r="Z467"/>
    </row>
    <row r="468" spans="1:26" s="1" customFormat="1">
      <c r="A468" s="9"/>
      <c r="B468" s="4"/>
      <c r="D468"/>
      <c r="E468"/>
      <c r="F468"/>
      <c r="J468"/>
      <c r="K468" s="3"/>
      <c r="L468"/>
      <c r="P468"/>
      <c r="Q468"/>
      <c r="R468"/>
      <c r="S468"/>
      <c r="T468"/>
      <c r="U468"/>
      <c r="V468"/>
      <c r="W468"/>
      <c r="X468"/>
      <c r="Y468"/>
      <c r="Z468"/>
    </row>
    <row r="469" spans="1:26" s="1" customFormat="1">
      <c r="A469" s="9"/>
      <c r="B469" s="4"/>
      <c r="D469"/>
      <c r="E469"/>
      <c r="F469"/>
      <c r="J469"/>
      <c r="K469" s="3"/>
      <c r="L469"/>
      <c r="P469"/>
      <c r="Q469"/>
      <c r="R469"/>
      <c r="S469"/>
      <c r="T469"/>
      <c r="U469"/>
      <c r="V469"/>
      <c r="W469"/>
      <c r="X469"/>
      <c r="Y469"/>
      <c r="Z469"/>
    </row>
    <row r="470" spans="1:26" s="1" customFormat="1">
      <c r="A470" s="9"/>
      <c r="B470" s="4"/>
      <c r="D470"/>
      <c r="E470"/>
      <c r="F470"/>
      <c r="J470"/>
      <c r="K470" s="3"/>
      <c r="L470"/>
      <c r="P470"/>
      <c r="Q470"/>
      <c r="R470"/>
      <c r="S470"/>
      <c r="T470"/>
      <c r="U470"/>
      <c r="V470"/>
      <c r="W470"/>
      <c r="X470"/>
      <c r="Y470"/>
      <c r="Z470"/>
    </row>
    <row r="471" spans="1:26" s="1" customFormat="1">
      <c r="A471" s="9"/>
      <c r="B471" s="4"/>
      <c r="D471"/>
      <c r="E471"/>
      <c r="F471"/>
      <c r="J471"/>
      <c r="K471" s="3"/>
      <c r="L471"/>
      <c r="P471"/>
      <c r="Q471"/>
      <c r="R471"/>
      <c r="S471"/>
      <c r="T471"/>
      <c r="U471"/>
      <c r="V471"/>
      <c r="W471"/>
      <c r="X471"/>
      <c r="Y471"/>
      <c r="Z471"/>
    </row>
    <row r="472" spans="1:26" s="1" customFormat="1">
      <c r="A472" s="9"/>
      <c r="B472" s="4"/>
      <c r="D472"/>
      <c r="E472"/>
      <c r="F472"/>
      <c r="J472"/>
      <c r="K472" s="3"/>
      <c r="L472"/>
      <c r="P472"/>
      <c r="Q472"/>
      <c r="R472"/>
      <c r="S472"/>
      <c r="T472"/>
      <c r="U472"/>
      <c r="V472"/>
      <c r="W472"/>
      <c r="X472"/>
      <c r="Y472"/>
      <c r="Z472"/>
    </row>
    <row r="473" spans="1:26" s="1" customFormat="1">
      <c r="A473" s="9"/>
      <c r="B473" s="4"/>
      <c r="D473"/>
      <c r="E473"/>
      <c r="F473"/>
      <c r="J473"/>
      <c r="K473" s="3"/>
      <c r="L473"/>
      <c r="P473"/>
      <c r="Q473"/>
      <c r="R473"/>
      <c r="S473"/>
      <c r="T473"/>
      <c r="U473"/>
      <c r="V473"/>
      <c r="W473"/>
      <c r="X473"/>
      <c r="Y473"/>
      <c r="Z473"/>
    </row>
    <row r="474" spans="1:26" s="1" customFormat="1">
      <c r="A474" s="9"/>
      <c r="B474" s="4"/>
      <c r="D474"/>
      <c r="E474"/>
      <c r="F474"/>
      <c r="J474"/>
      <c r="K474" s="3"/>
      <c r="L474"/>
      <c r="P474"/>
      <c r="Q474"/>
      <c r="R474"/>
      <c r="S474"/>
      <c r="T474"/>
      <c r="U474"/>
      <c r="V474"/>
      <c r="W474"/>
      <c r="X474"/>
      <c r="Y474"/>
      <c r="Z474"/>
    </row>
    <row r="475" spans="1:26" s="1" customFormat="1">
      <c r="A475" s="9"/>
      <c r="B475" s="4"/>
      <c r="D475"/>
      <c r="E475"/>
      <c r="F475"/>
      <c r="J475"/>
      <c r="K475" s="3"/>
      <c r="L475"/>
      <c r="P475"/>
      <c r="Q475"/>
      <c r="R475"/>
      <c r="S475"/>
      <c r="T475"/>
      <c r="U475"/>
      <c r="V475"/>
      <c r="W475"/>
      <c r="X475"/>
      <c r="Y475"/>
      <c r="Z475"/>
    </row>
    <row r="476" spans="1:26" s="1" customFormat="1">
      <c r="A476" s="9"/>
      <c r="B476" s="4"/>
      <c r="D476"/>
      <c r="E476"/>
      <c r="F476"/>
      <c r="J476"/>
      <c r="K476" s="3"/>
      <c r="L476"/>
      <c r="P476"/>
      <c r="Q476"/>
      <c r="R476"/>
      <c r="S476"/>
      <c r="T476"/>
      <c r="U476"/>
      <c r="V476"/>
      <c r="W476"/>
      <c r="X476"/>
      <c r="Y476"/>
      <c r="Z476"/>
    </row>
    <row r="477" spans="1:26" s="1" customFormat="1">
      <c r="A477" s="9"/>
      <c r="B477" s="4"/>
      <c r="D477"/>
      <c r="E477"/>
      <c r="F477"/>
      <c r="J477"/>
      <c r="K477" s="3"/>
      <c r="L477"/>
      <c r="P477"/>
      <c r="Q477"/>
      <c r="R477"/>
      <c r="S477"/>
      <c r="T477"/>
      <c r="U477"/>
      <c r="V477"/>
      <c r="W477"/>
      <c r="X477"/>
      <c r="Y477"/>
      <c r="Z477"/>
    </row>
    <row r="478" spans="1:26" s="1" customFormat="1">
      <c r="A478" s="9"/>
      <c r="B478" s="4"/>
      <c r="D478"/>
      <c r="E478"/>
      <c r="F478"/>
      <c r="J478"/>
      <c r="K478" s="3"/>
      <c r="L478"/>
      <c r="P478"/>
      <c r="Q478"/>
      <c r="R478"/>
      <c r="S478"/>
      <c r="T478"/>
      <c r="U478"/>
      <c r="V478"/>
      <c r="W478"/>
      <c r="X478"/>
      <c r="Y478"/>
      <c r="Z478"/>
    </row>
    <row r="479" spans="1:26" s="1" customFormat="1">
      <c r="A479" s="9"/>
      <c r="B479" s="4"/>
      <c r="D479"/>
      <c r="E479"/>
      <c r="F479"/>
      <c r="J479"/>
      <c r="K479" s="3"/>
      <c r="L479"/>
      <c r="P479"/>
      <c r="Q479"/>
      <c r="R479"/>
      <c r="S479"/>
      <c r="T479"/>
      <c r="U479"/>
      <c r="V479"/>
      <c r="W479"/>
      <c r="X479"/>
      <c r="Y479"/>
      <c r="Z479"/>
    </row>
    <row r="480" spans="1:26" s="1" customFormat="1">
      <c r="A480" s="9"/>
      <c r="B480" s="4"/>
      <c r="D480"/>
      <c r="E480"/>
      <c r="F480"/>
      <c r="J480"/>
      <c r="K480" s="3"/>
      <c r="L480"/>
      <c r="P480"/>
      <c r="Q480"/>
      <c r="R480"/>
      <c r="S480"/>
      <c r="T480"/>
      <c r="U480"/>
      <c r="V480"/>
      <c r="W480"/>
      <c r="X480"/>
      <c r="Y480"/>
      <c r="Z480"/>
    </row>
    <row r="481" spans="1:26" s="1" customFormat="1">
      <c r="A481" s="9"/>
      <c r="B481" s="4"/>
      <c r="D481"/>
      <c r="E481"/>
      <c r="F481"/>
      <c r="J481"/>
      <c r="K481" s="3"/>
      <c r="L481"/>
      <c r="P481"/>
      <c r="Q481"/>
      <c r="R481"/>
      <c r="S481"/>
      <c r="T481"/>
      <c r="U481"/>
      <c r="V481"/>
      <c r="W481"/>
      <c r="X481"/>
      <c r="Y481"/>
      <c r="Z481"/>
    </row>
    <row r="482" spans="1:26" s="1" customFormat="1">
      <c r="A482" s="9"/>
      <c r="B482" s="4"/>
      <c r="D482"/>
      <c r="E482"/>
      <c r="F482"/>
      <c r="J482"/>
      <c r="K482" s="3"/>
      <c r="L482"/>
      <c r="P482"/>
      <c r="Q482"/>
      <c r="R482"/>
      <c r="S482"/>
      <c r="T482"/>
      <c r="U482"/>
      <c r="V482"/>
      <c r="W482"/>
      <c r="X482"/>
      <c r="Y482"/>
      <c r="Z482"/>
    </row>
    <row r="483" spans="1:26" s="1" customFormat="1">
      <c r="A483" s="9"/>
      <c r="B483" s="4"/>
      <c r="D483"/>
      <c r="E483"/>
      <c r="F483"/>
      <c r="J483"/>
      <c r="K483" s="3"/>
      <c r="L483"/>
      <c r="P483"/>
      <c r="Q483"/>
      <c r="R483"/>
      <c r="S483"/>
      <c r="T483"/>
      <c r="U483"/>
      <c r="V483"/>
      <c r="W483"/>
      <c r="X483"/>
      <c r="Y483"/>
      <c r="Z483"/>
    </row>
    <row r="484" spans="1:26" s="1" customFormat="1">
      <c r="A484" s="9"/>
      <c r="B484" s="4"/>
      <c r="D484"/>
      <c r="E484"/>
      <c r="F484"/>
      <c r="J484"/>
      <c r="K484" s="3"/>
      <c r="L484"/>
      <c r="P484"/>
      <c r="Q484"/>
      <c r="R484"/>
      <c r="S484"/>
      <c r="T484"/>
      <c r="U484"/>
      <c r="V484"/>
      <c r="W484"/>
      <c r="X484"/>
      <c r="Y484"/>
      <c r="Z484"/>
    </row>
    <row r="485" spans="1:26" s="1" customFormat="1">
      <c r="A485" s="9"/>
      <c r="B485" s="4"/>
      <c r="D485"/>
      <c r="E485"/>
      <c r="F485"/>
      <c r="J485"/>
      <c r="K485" s="3"/>
      <c r="L485"/>
      <c r="P485"/>
      <c r="Q485"/>
      <c r="R485"/>
      <c r="S485"/>
      <c r="T485"/>
      <c r="U485"/>
      <c r="V485"/>
      <c r="W485"/>
      <c r="X485"/>
      <c r="Y485"/>
      <c r="Z485"/>
    </row>
    <row r="486" spans="1:26" s="1" customFormat="1">
      <c r="A486" s="9"/>
      <c r="B486" s="4"/>
      <c r="D486"/>
      <c r="E486"/>
      <c r="F486"/>
      <c r="J486"/>
      <c r="K486" s="3"/>
      <c r="L486"/>
      <c r="P486"/>
      <c r="Q486"/>
      <c r="R486"/>
      <c r="S486"/>
      <c r="T486"/>
      <c r="U486"/>
      <c r="V486"/>
      <c r="W486"/>
      <c r="X486"/>
      <c r="Y486"/>
      <c r="Z486"/>
    </row>
    <row r="487" spans="1:26" s="1" customFormat="1">
      <c r="A487" s="9"/>
      <c r="B487" s="4"/>
      <c r="D487"/>
      <c r="E487"/>
      <c r="F487"/>
      <c r="J487"/>
      <c r="K487" s="3"/>
      <c r="L487"/>
      <c r="P487"/>
      <c r="Q487"/>
      <c r="R487"/>
      <c r="S487"/>
      <c r="T487"/>
      <c r="U487"/>
      <c r="V487"/>
      <c r="W487"/>
      <c r="X487"/>
      <c r="Y487"/>
      <c r="Z487"/>
    </row>
    <row r="488" spans="1:26" s="1" customFormat="1">
      <c r="A488" s="9"/>
      <c r="B488" s="4"/>
      <c r="D488"/>
      <c r="E488"/>
      <c r="F488"/>
      <c r="J488"/>
      <c r="K488" s="3"/>
      <c r="L488"/>
      <c r="P488"/>
      <c r="Q488"/>
      <c r="R488"/>
      <c r="S488"/>
      <c r="T488"/>
      <c r="U488"/>
      <c r="V488"/>
      <c r="W488"/>
      <c r="X488"/>
      <c r="Y488"/>
      <c r="Z488"/>
    </row>
    <row r="489" spans="1:26" s="1" customFormat="1">
      <c r="A489" s="9"/>
      <c r="B489" s="4"/>
      <c r="D489"/>
      <c r="E489"/>
      <c r="F489"/>
      <c r="J489"/>
      <c r="K489" s="3"/>
      <c r="L489"/>
      <c r="P489"/>
      <c r="Q489"/>
      <c r="R489"/>
      <c r="S489"/>
      <c r="T489"/>
      <c r="U489"/>
      <c r="V489"/>
      <c r="W489"/>
      <c r="X489"/>
      <c r="Y489"/>
      <c r="Z489"/>
    </row>
    <row r="490" spans="1:26" s="1" customFormat="1">
      <c r="A490" s="9"/>
      <c r="B490" s="4"/>
      <c r="D490"/>
      <c r="E490"/>
      <c r="F490"/>
      <c r="J490"/>
      <c r="K490" s="3"/>
      <c r="L490"/>
      <c r="P490"/>
      <c r="Q490"/>
      <c r="R490"/>
      <c r="S490"/>
      <c r="T490"/>
      <c r="U490"/>
      <c r="V490"/>
      <c r="W490"/>
      <c r="X490"/>
      <c r="Y490"/>
      <c r="Z490"/>
    </row>
    <row r="491" spans="1:26" s="1" customFormat="1">
      <c r="A491" s="9"/>
      <c r="B491" s="4"/>
      <c r="D491"/>
      <c r="E491"/>
      <c r="F491"/>
      <c r="J491"/>
      <c r="K491" s="3"/>
      <c r="L491"/>
      <c r="P491"/>
      <c r="Q491"/>
      <c r="R491"/>
      <c r="S491"/>
      <c r="T491"/>
      <c r="U491"/>
      <c r="V491"/>
      <c r="W491"/>
      <c r="X491"/>
      <c r="Y491"/>
      <c r="Z491"/>
    </row>
    <row r="492" spans="1:26" s="1" customFormat="1">
      <c r="A492" s="9"/>
      <c r="B492" s="4"/>
      <c r="D492"/>
      <c r="E492"/>
      <c r="F492"/>
      <c r="J492"/>
      <c r="K492" s="3"/>
      <c r="L492"/>
      <c r="P492"/>
      <c r="Q492"/>
      <c r="R492"/>
      <c r="S492"/>
      <c r="T492"/>
      <c r="U492"/>
      <c r="V492"/>
      <c r="W492"/>
      <c r="X492"/>
      <c r="Y492"/>
      <c r="Z492"/>
    </row>
    <row r="493" spans="1:26" s="1" customFormat="1">
      <c r="A493" s="9"/>
      <c r="B493" s="4"/>
      <c r="D493"/>
      <c r="E493"/>
      <c r="F493"/>
      <c r="J493"/>
      <c r="K493" s="3"/>
      <c r="L493"/>
      <c r="P493"/>
      <c r="Q493"/>
      <c r="R493"/>
      <c r="S493"/>
      <c r="T493"/>
      <c r="U493"/>
      <c r="V493"/>
      <c r="W493"/>
      <c r="X493"/>
      <c r="Y493"/>
      <c r="Z493"/>
    </row>
    <row r="494" spans="1:26" s="1" customFormat="1">
      <c r="A494" s="9"/>
      <c r="B494" s="4"/>
      <c r="D494"/>
      <c r="E494"/>
      <c r="F494"/>
      <c r="J494"/>
      <c r="K494" s="3"/>
      <c r="L494"/>
      <c r="P494"/>
      <c r="Q494"/>
      <c r="R494"/>
      <c r="S494"/>
      <c r="T494"/>
      <c r="U494"/>
      <c r="V494"/>
      <c r="W494"/>
      <c r="X494"/>
      <c r="Y494"/>
      <c r="Z494"/>
    </row>
    <row r="495" spans="1:26" s="1" customFormat="1">
      <c r="A495" s="9"/>
      <c r="B495" s="4"/>
      <c r="D495"/>
      <c r="E495"/>
      <c r="F495"/>
      <c r="J495"/>
      <c r="K495" s="3"/>
      <c r="L495"/>
      <c r="P495"/>
      <c r="Q495"/>
      <c r="R495"/>
      <c r="S495"/>
      <c r="T495"/>
      <c r="U495"/>
      <c r="V495"/>
      <c r="W495"/>
      <c r="X495"/>
      <c r="Y495"/>
      <c r="Z495"/>
    </row>
    <row r="496" spans="1:26" s="1" customFormat="1">
      <c r="A496" s="9"/>
      <c r="B496" s="4"/>
      <c r="D496"/>
      <c r="E496"/>
      <c r="F496"/>
      <c r="J496"/>
      <c r="K496" s="3"/>
      <c r="L496"/>
      <c r="P496"/>
      <c r="Q496"/>
      <c r="R496"/>
      <c r="S496"/>
      <c r="T496"/>
      <c r="U496"/>
      <c r="V496"/>
      <c r="W496"/>
      <c r="X496"/>
      <c r="Y496"/>
      <c r="Z496"/>
    </row>
    <row r="497" spans="1:26" s="1" customFormat="1">
      <c r="A497" s="9"/>
      <c r="B497" s="4"/>
      <c r="D497"/>
      <c r="E497"/>
      <c r="F497"/>
      <c r="J497"/>
      <c r="K497" s="3"/>
      <c r="L497"/>
      <c r="P497"/>
      <c r="Q497"/>
      <c r="R497"/>
      <c r="S497"/>
      <c r="T497"/>
      <c r="U497"/>
      <c r="V497"/>
      <c r="W497"/>
      <c r="X497"/>
      <c r="Y497"/>
      <c r="Z497"/>
    </row>
    <row r="498" spans="1:26" s="1" customFormat="1">
      <c r="A498" s="9"/>
      <c r="B498" s="4"/>
      <c r="D498"/>
      <c r="E498"/>
      <c r="F498"/>
      <c r="J498"/>
      <c r="K498" s="3"/>
      <c r="L498"/>
      <c r="P498"/>
      <c r="Q498"/>
      <c r="R498"/>
      <c r="S498"/>
      <c r="T498"/>
      <c r="U498"/>
      <c r="V498"/>
      <c r="W498"/>
      <c r="X498"/>
      <c r="Y498"/>
      <c r="Z498"/>
    </row>
    <row r="499" spans="1:26" s="1" customFormat="1">
      <c r="A499" s="9"/>
      <c r="B499" s="4"/>
      <c r="D499"/>
      <c r="E499"/>
      <c r="F499"/>
      <c r="J499"/>
      <c r="K499" s="3"/>
      <c r="L499"/>
      <c r="P499"/>
      <c r="Q499"/>
      <c r="R499"/>
      <c r="S499"/>
      <c r="T499"/>
      <c r="U499"/>
      <c r="V499"/>
      <c r="W499"/>
      <c r="X499"/>
      <c r="Y499"/>
      <c r="Z499"/>
    </row>
    <row r="500" spans="1:26" s="1" customFormat="1">
      <c r="A500" s="9"/>
      <c r="B500" s="4"/>
      <c r="D500"/>
      <c r="E500"/>
      <c r="F500"/>
      <c r="J500"/>
      <c r="K500" s="3"/>
      <c r="L500"/>
      <c r="P500"/>
      <c r="Q500"/>
      <c r="R500"/>
      <c r="S500"/>
      <c r="T500"/>
      <c r="U500"/>
      <c r="V500"/>
      <c r="W500"/>
      <c r="X500"/>
      <c r="Y500"/>
      <c r="Z500"/>
    </row>
    <row r="501" spans="1:26" s="1" customFormat="1">
      <c r="A501" s="9"/>
      <c r="B501" s="4"/>
      <c r="D501"/>
      <c r="E501"/>
      <c r="F501"/>
      <c r="J501"/>
      <c r="K501" s="3"/>
      <c r="L501"/>
      <c r="P501"/>
      <c r="Q501"/>
      <c r="R501"/>
      <c r="S501"/>
      <c r="T501"/>
      <c r="U501"/>
      <c r="V501"/>
      <c r="W501"/>
      <c r="X501"/>
      <c r="Y501"/>
      <c r="Z501"/>
    </row>
    <row r="502" spans="1:26" s="1" customFormat="1">
      <c r="A502" s="9"/>
      <c r="B502" s="4"/>
      <c r="D502"/>
      <c r="E502"/>
      <c r="F502"/>
      <c r="J502"/>
      <c r="K502" s="3"/>
      <c r="L502"/>
      <c r="P502"/>
      <c r="Q502"/>
      <c r="R502"/>
      <c r="S502"/>
      <c r="T502"/>
      <c r="U502"/>
      <c r="V502"/>
      <c r="W502"/>
      <c r="X502"/>
      <c r="Y502"/>
      <c r="Z502"/>
    </row>
    <row r="503" spans="1:26" s="1" customFormat="1">
      <c r="A503" s="9"/>
      <c r="B503" s="4"/>
      <c r="D503"/>
      <c r="E503"/>
      <c r="F503"/>
      <c r="J503"/>
      <c r="K503" s="3"/>
      <c r="L503"/>
      <c r="P503"/>
      <c r="Q503"/>
      <c r="R503"/>
      <c r="S503"/>
      <c r="T503"/>
      <c r="U503"/>
      <c r="V503"/>
      <c r="W503"/>
      <c r="X503"/>
      <c r="Y503"/>
      <c r="Z503"/>
    </row>
    <row r="504" spans="1:26" s="1" customFormat="1">
      <c r="A504" s="9"/>
      <c r="B504" s="4"/>
      <c r="D504"/>
      <c r="E504"/>
      <c r="F504"/>
      <c r="J504"/>
      <c r="K504" s="3"/>
      <c r="L504"/>
      <c r="P504"/>
      <c r="Q504"/>
      <c r="R504"/>
      <c r="S504"/>
      <c r="T504"/>
      <c r="U504"/>
      <c r="V504"/>
      <c r="W504"/>
      <c r="X504"/>
      <c r="Y504"/>
      <c r="Z504"/>
    </row>
    <row r="505" spans="1:26" s="1" customFormat="1">
      <c r="A505" s="9"/>
      <c r="B505" s="4"/>
      <c r="D505"/>
      <c r="E505"/>
      <c r="F505"/>
      <c r="J505"/>
      <c r="K505" s="3"/>
      <c r="L505"/>
      <c r="P505"/>
      <c r="Q505"/>
      <c r="R505"/>
      <c r="S505"/>
      <c r="T505"/>
      <c r="U505"/>
      <c r="V505"/>
      <c r="W505"/>
      <c r="X505"/>
      <c r="Y505"/>
      <c r="Z505"/>
    </row>
    <row r="506" spans="1:26" s="1" customFormat="1">
      <c r="A506" s="9"/>
      <c r="B506" s="4"/>
      <c r="D506"/>
      <c r="E506"/>
      <c r="F506"/>
      <c r="J506"/>
      <c r="K506" s="3"/>
      <c r="L506"/>
      <c r="P506"/>
      <c r="Q506"/>
      <c r="R506"/>
      <c r="S506"/>
      <c r="T506"/>
      <c r="U506"/>
      <c r="V506"/>
      <c r="W506"/>
      <c r="X506"/>
      <c r="Y506"/>
      <c r="Z506"/>
    </row>
    <row r="507" spans="1:26" s="1" customFormat="1">
      <c r="A507" s="9"/>
      <c r="B507" s="4"/>
      <c r="D507"/>
      <c r="E507"/>
      <c r="F507"/>
      <c r="J507"/>
      <c r="K507" s="3"/>
      <c r="L507"/>
      <c r="P507"/>
      <c r="Q507"/>
      <c r="R507"/>
      <c r="S507"/>
      <c r="T507"/>
      <c r="U507"/>
      <c r="V507"/>
      <c r="W507"/>
      <c r="X507"/>
      <c r="Y507"/>
      <c r="Z507"/>
    </row>
    <row r="508" spans="1:26" s="1" customFormat="1">
      <c r="A508" s="9"/>
      <c r="B508" s="4"/>
      <c r="D508"/>
      <c r="E508"/>
      <c r="F508"/>
      <c r="J508"/>
      <c r="K508" s="3"/>
      <c r="L508"/>
      <c r="P508"/>
      <c r="Q508"/>
      <c r="R508"/>
      <c r="S508"/>
      <c r="T508"/>
      <c r="U508"/>
      <c r="V508"/>
      <c r="W508"/>
      <c r="X508"/>
      <c r="Y508"/>
      <c r="Z508"/>
    </row>
    <row r="509" spans="1:26" s="1" customFormat="1">
      <c r="A509" s="9"/>
      <c r="B509" s="4"/>
      <c r="D509"/>
      <c r="E509"/>
      <c r="F509"/>
      <c r="J509"/>
      <c r="K509" s="3"/>
      <c r="L509"/>
      <c r="P509"/>
      <c r="Q509"/>
      <c r="R509"/>
      <c r="S509"/>
      <c r="T509"/>
      <c r="U509"/>
      <c r="V509"/>
      <c r="W509"/>
      <c r="X509"/>
      <c r="Y509"/>
      <c r="Z509"/>
    </row>
    <row r="510" spans="1:26" s="1" customFormat="1">
      <c r="A510" s="9"/>
      <c r="B510" s="4"/>
      <c r="D510"/>
      <c r="E510"/>
      <c r="F510"/>
      <c r="J510"/>
      <c r="K510" s="3"/>
      <c r="L510"/>
      <c r="P510"/>
      <c r="Q510"/>
      <c r="R510"/>
      <c r="S510"/>
      <c r="T510"/>
      <c r="U510"/>
      <c r="V510"/>
      <c r="W510"/>
      <c r="X510"/>
      <c r="Y510"/>
      <c r="Z510"/>
    </row>
    <row r="511" spans="1:26" s="1" customFormat="1">
      <c r="A511" s="9"/>
      <c r="B511" s="4"/>
      <c r="D511"/>
      <c r="E511"/>
      <c r="F511"/>
      <c r="J511"/>
      <c r="K511" s="3"/>
      <c r="L511"/>
      <c r="P511"/>
      <c r="Q511"/>
      <c r="R511"/>
      <c r="S511"/>
      <c r="T511"/>
      <c r="U511"/>
      <c r="V511"/>
      <c r="W511"/>
      <c r="X511"/>
      <c r="Y511"/>
      <c r="Z511"/>
    </row>
    <row r="512" spans="1:26" s="1" customFormat="1">
      <c r="A512" s="9"/>
      <c r="B512" s="4"/>
      <c r="D512"/>
      <c r="E512"/>
      <c r="F512"/>
      <c r="J512"/>
      <c r="K512" s="3"/>
      <c r="L512"/>
      <c r="P512"/>
      <c r="Q512"/>
      <c r="R512"/>
      <c r="S512"/>
      <c r="T512"/>
      <c r="U512"/>
      <c r="V512"/>
      <c r="W512"/>
      <c r="X512"/>
      <c r="Y512"/>
      <c r="Z512"/>
    </row>
    <row r="513" spans="1:26" s="1" customFormat="1">
      <c r="A513" s="9"/>
      <c r="B513" s="4"/>
      <c r="D513"/>
      <c r="E513"/>
      <c r="F513"/>
      <c r="J513"/>
      <c r="K513" s="3"/>
      <c r="L513"/>
      <c r="P513"/>
      <c r="Q513"/>
      <c r="R513"/>
      <c r="S513"/>
      <c r="T513"/>
      <c r="U513"/>
      <c r="V513"/>
      <c r="W513"/>
      <c r="X513"/>
      <c r="Y513"/>
      <c r="Z513"/>
    </row>
    <row r="514" spans="1:26" s="1" customFormat="1">
      <c r="A514" s="9"/>
      <c r="B514" s="4"/>
      <c r="D514"/>
      <c r="E514"/>
      <c r="F514"/>
      <c r="J514"/>
      <c r="K514" s="3"/>
      <c r="L514"/>
      <c r="P514"/>
      <c r="Q514"/>
      <c r="R514"/>
      <c r="S514"/>
      <c r="T514"/>
      <c r="U514"/>
      <c r="V514"/>
      <c r="W514"/>
      <c r="X514"/>
      <c r="Y514"/>
      <c r="Z514"/>
    </row>
    <row r="515" spans="1:26" s="1" customFormat="1">
      <c r="A515" s="9"/>
      <c r="B515" s="4"/>
      <c r="D515"/>
      <c r="E515"/>
      <c r="F515"/>
      <c r="J515"/>
      <c r="K515" s="3"/>
      <c r="L515"/>
      <c r="P515"/>
      <c r="Q515"/>
      <c r="R515"/>
      <c r="S515"/>
      <c r="T515"/>
      <c r="U515"/>
      <c r="V515"/>
      <c r="W515"/>
      <c r="X515"/>
      <c r="Y515"/>
      <c r="Z515"/>
    </row>
    <row r="516" spans="1:26" s="1" customFormat="1">
      <c r="A516" s="9"/>
      <c r="B516" s="4"/>
      <c r="D516"/>
      <c r="E516"/>
      <c r="F516"/>
      <c r="J516"/>
      <c r="K516" s="3"/>
      <c r="L516"/>
      <c r="P516"/>
      <c r="Q516"/>
      <c r="R516"/>
      <c r="S516"/>
      <c r="T516"/>
      <c r="U516"/>
      <c r="V516"/>
      <c r="W516"/>
      <c r="X516"/>
      <c r="Y516"/>
      <c r="Z516"/>
    </row>
    <row r="517" spans="1:26" s="1" customFormat="1">
      <c r="A517" s="9"/>
      <c r="B517" s="4"/>
      <c r="D517"/>
      <c r="E517"/>
      <c r="F517"/>
      <c r="J517"/>
      <c r="K517" s="3"/>
      <c r="L517"/>
      <c r="P517"/>
      <c r="Q517"/>
      <c r="R517"/>
      <c r="S517"/>
      <c r="T517"/>
      <c r="U517"/>
      <c r="V517"/>
      <c r="W517"/>
      <c r="X517"/>
      <c r="Y517"/>
      <c r="Z517"/>
    </row>
    <row r="518" spans="1:26" s="1" customFormat="1">
      <c r="A518" s="9"/>
      <c r="B518" s="4"/>
      <c r="D518"/>
      <c r="E518"/>
      <c r="F518"/>
      <c r="J518"/>
      <c r="K518" s="3"/>
      <c r="L518"/>
      <c r="P518"/>
      <c r="Q518"/>
      <c r="R518"/>
      <c r="S518"/>
      <c r="T518"/>
      <c r="U518"/>
      <c r="V518"/>
      <c r="W518"/>
      <c r="X518"/>
      <c r="Y518"/>
      <c r="Z518"/>
    </row>
    <row r="519" spans="1:26" s="1" customFormat="1">
      <c r="A519" s="9"/>
      <c r="B519" s="4"/>
      <c r="D519"/>
      <c r="E519"/>
      <c r="F519"/>
      <c r="J519"/>
      <c r="K519" s="3"/>
      <c r="L519"/>
      <c r="P519"/>
      <c r="Q519"/>
      <c r="R519"/>
      <c r="S519"/>
      <c r="T519"/>
      <c r="U519"/>
      <c r="V519"/>
      <c r="W519"/>
      <c r="X519"/>
      <c r="Y519"/>
      <c r="Z519"/>
    </row>
    <row r="520" spans="1:26" s="1" customFormat="1">
      <c r="A520" s="9"/>
      <c r="B520" s="4"/>
      <c r="D520"/>
      <c r="E520"/>
      <c r="F520"/>
      <c r="J520"/>
      <c r="K520" s="3"/>
      <c r="L520"/>
      <c r="P520"/>
      <c r="Q520"/>
      <c r="R520"/>
      <c r="S520"/>
      <c r="T520"/>
      <c r="U520"/>
      <c r="V520"/>
      <c r="W520"/>
      <c r="X520"/>
      <c r="Y520"/>
      <c r="Z520"/>
    </row>
    <row r="521" spans="1:26" s="1" customFormat="1">
      <c r="A521" s="9"/>
      <c r="B521" s="4"/>
      <c r="D521"/>
      <c r="E521"/>
      <c r="F521"/>
      <c r="J521"/>
      <c r="K521" s="3"/>
      <c r="L521"/>
      <c r="P521"/>
      <c r="Q521"/>
      <c r="R521"/>
      <c r="S521"/>
      <c r="T521"/>
      <c r="U521"/>
      <c r="V521"/>
      <c r="W521"/>
      <c r="X521"/>
      <c r="Y521"/>
      <c r="Z521"/>
    </row>
    <row r="522" spans="1:26" s="1" customFormat="1">
      <c r="A522" s="9"/>
      <c r="B522" s="4"/>
      <c r="D522"/>
      <c r="E522"/>
      <c r="F522"/>
      <c r="J522"/>
      <c r="K522" s="3"/>
      <c r="L522"/>
      <c r="P522"/>
      <c r="Q522"/>
      <c r="R522"/>
      <c r="S522"/>
      <c r="T522"/>
      <c r="U522"/>
      <c r="V522"/>
      <c r="W522"/>
      <c r="X522"/>
      <c r="Y522"/>
      <c r="Z522"/>
    </row>
    <row r="523" spans="1:26" s="1" customFormat="1">
      <c r="A523" s="9"/>
      <c r="B523" s="4"/>
      <c r="D523"/>
      <c r="E523"/>
      <c r="F523"/>
      <c r="J523"/>
      <c r="K523" s="3"/>
      <c r="L523"/>
      <c r="P523"/>
      <c r="Q523"/>
      <c r="R523"/>
      <c r="S523"/>
      <c r="T523"/>
      <c r="U523"/>
      <c r="V523"/>
      <c r="W523"/>
      <c r="X523"/>
      <c r="Y523"/>
      <c r="Z523"/>
    </row>
    <row r="524" spans="1:26" s="1" customFormat="1">
      <c r="A524" s="9"/>
      <c r="B524" s="4"/>
      <c r="D524"/>
      <c r="E524"/>
      <c r="F524"/>
      <c r="J524"/>
      <c r="K524" s="3"/>
      <c r="L524"/>
      <c r="P524"/>
      <c r="Q524"/>
      <c r="R524"/>
      <c r="S524"/>
      <c r="T524"/>
      <c r="U524"/>
      <c r="V524"/>
      <c r="W524"/>
      <c r="X524"/>
      <c r="Y524"/>
      <c r="Z524"/>
    </row>
    <row r="525" spans="1:26" s="1" customFormat="1">
      <c r="A525" s="9"/>
      <c r="B525" s="4"/>
      <c r="D525"/>
      <c r="E525"/>
      <c r="F525"/>
      <c r="J525"/>
      <c r="K525" s="3"/>
      <c r="L525"/>
      <c r="P525"/>
      <c r="Q525"/>
      <c r="R525"/>
      <c r="S525"/>
      <c r="T525"/>
      <c r="U525"/>
      <c r="V525"/>
      <c r="W525"/>
      <c r="X525"/>
      <c r="Y525"/>
      <c r="Z525"/>
    </row>
    <row r="526" spans="1:26" s="1" customFormat="1">
      <c r="A526" s="9"/>
      <c r="B526" s="4"/>
      <c r="D526"/>
      <c r="E526"/>
      <c r="F526"/>
      <c r="J526"/>
      <c r="K526" s="3"/>
      <c r="L526"/>
      <c r="P526"/>
      <c r="Q526"/>
      <c r="R526"/>
      <c r="S526"/>
      <c r="T526"/>
      <c r="U526"/>
      <c r="V526"/>
      <c r="W526"/>
      <c r="X526"/>
      <c r="Y526"/>
      <c r="Z526"/>
    </row>
    <row r="527" spans="1:26" s="1" customFormat="1">
      <c r="A527" s="9"/>
      <c r="B527" s="4"/>
      <c r="D527"/>
      <c r="E527"/>
      <c r="F527"/>
      <c r="J527"/>
      <c r="K527" s="3"/>
      <c r="L527"/>
      <c r="P527"/>
      <c r="Q527"/>
      <c r="R527"/>
      <c r="S527"/>
      <c r="T527"/>
      <c r="U527"/>
      <c r="V527"/>
      <c r="W527"/>
      <c r="X527"/>
      <c r="Y527"/>
      <c r="Z527"/>
    </row>
    <row r="528" spans="1:26" s="1" customFormat="1">
      <c r="A528" s="9"/>
      <c r="B528" s="4"/>
      <c r="D528"/>
      <c r="E528"/>
      <c r="F528"/>
      <c r="J528"/>
      <c r="K528" s="3"/>
      <c r="L528"/>
      <c r="P528"/>
      <c r="Q528"/>
      <c r="R528"/>
      <c r="S528"/>
      <c r="T528"/>
      <c r="U528"/>
      <c r="V528"/>
      <c r="W528"/>
      <c r="X528"/>
      <c r="Y528"/>
      <c r="Z528"/>
    </row>
    <row r="529" spans="1:26" s="1" customFormat="1">
      <c r="A529" s="9"/>
      <c r="B529" s="4"/>
      <c r="D529"/>
      <c r="E529"/>
      <c r="F529"/>
      <c r="J529"/>
      <c r="K529" s="3"/>
      <c r="L529"/>
      <c r="P529"/>
      <c r="Q529"/>
      <c r="R529"/>
      <c r="S529"/>
      <c r="T529"/>
      <c r="U529"/>
      <c r="V529"/>
      <c r="W529"/>
      <c r="X529"/>
      <c r="Y529"/>
      <c r="Z529"/>
    </row>
    <row r="530" spans="1:26" s="1" customFormat="1">
      <c r="A530" s="9"/>
      <c r="B530" s="4"/>
      <c r="D530"/>
      <c r="E530"/>
      <c r="F530"/>
      <c r="J530"/>
      <c r="K530" s="3"/>
      <c r="L530"/>
      <c r="P530"/>
      <c r="Q530"/>
      <c r="R530"/>
      <c r="S530"/>
      <c r="T530"/>
      <c r="U530"/>
      <c r="V530"/>
      <c r="W530"/>
      <c r="X530"/>
      <c r="Y530"/>
      <c r="Z530"/>
    </row>
    <row r="531" spans="1:26" s="1" customFormat="1">
      <c r="A531" s="9"/>
      <c r="B531" s="4"/>
      <c r="D531"/>
      <c r="E531"/>
      <c r="F531"/>
      <c r="J531"/>
      <c r="K531" s="3"/>
      <c r="L531"/>
      <c r="P531"/>
      <c r="Q531"/>
      <c r="R531"/>
      <c r="S531"/>
      <c r="T531"/>
      <c r="U531"/>
      <c r="V531"/>
      <c r="W531"/>
      <c r="X531"/>
      <c r="Y531"/>
      <c r="Z531"/>
    </row>
    <row r="532" spans="1:26" s="1" customFormat="1">
      <c r="A532" s="9"/>
      <c r="B532" s="4"/>
      <c r="D532"/>
      <c r="E532"/>
      <c r="F532"/>
      <c r="J532"/>
      <c r="K532" s="3"/>
      <c r="L532"/>
      <c r="P532"/>
      <c r="Q532"/>
      <c r="R532"/>
      <c r="S532"/>
      <c r="T532"/>
      <c r="U532"/>
      <c r="V532"/>
      <c r="W532"/>
      <c r="X532"/>
      <c r="Y532"/>
      <c r="Z532"/>
    </row>
    <row r="533" spans="1:26" s="1" customFormat="1">
      <c r="A533" s="9"/>
      <c r="B533" s="4"/>
      <c r="D533"/>
      <c r="E533"/>
      <c r="F533"/>
      <c r="J533"/>
      <c r="K533" s="3"/>
      <c r="L533"/>
      <c r="P533"/>
      <c r="Q533"/>
      <c r="R533"/>
      <c r="S533"/>
      <c r="T533"/>
      <c r="U533"/>
      <c r="V533"/>
      <c r="W533"/>
      <c r="X533"/>
      <c r="Y533"/>
      <c r="Z533"/>
    </row>
    <row r="534" spans="1:26" s="1" customFormat="1">
      <c r="A534" s="9"/>
      <c r="B534" s="4"/>
      <c r="D534"/>
      <c r="E534"/>
      <c r="F534"/>
      <c r="J534"/>
      <c r="K534" s="3"/>
      <c r="L534"/>
      <c r="P534"/>
      <c r="Q534"/>
      <c r="R534"/>
      <c r="S534"/>
      <c r="T534"/>
      <c r="U534"/>
      <c r="V534"/>
      <c r="W534"/>
      <c r="X534"/>
      <c r="Y534"/>
      <c r="Z534"/>
    </row>
    <row r="535" spans="1:26" s="1" customFormat="1">
      <c r="A535" s="9"/>
      <c r="B535" s="4"/>
      <c r="D535"/>
      <c r="E535"/>
      <c r="F535"/>
      <c r="J535"/>
      <c r="K535" s="3"/>
      <c r="L535"/>
      <c r="P535"/>
      <c r="Q535"/>
      <c r="R535"/>
      <c r="S535"/>
      <c r="T535"/>
      <c r="U535"/>
      <c r="V535"/>
      <c r="W535"/>
      <c r="X535"/>
      <c r="Y535"/>
      <c r="Z535"/>
    </row>
    <row r="536" spans="1:26" s="1" customFormat="1">
      <c r="A536" s="9"/>
      <c r="B536" s="4"/>
      <c r="D536"/>
      <c r="E536"/>
      <c r="F536"/>
      <c r="J536"/>
      <c r="K536" s="3"/>
      <c r="L536"/>
      <c r="P536"/>
      <c r="Q536"/>
      <c r="R536"/>
      <c r="S536"/>
      <c r="T536"/>
      <c r="U536"/>
      <c r="V536"/>
      <c r="W536"/>
      <c r="X536"/>
      <c r="Y536"/>
      <c r="Z536"/>
    </row>
    <row r="537" spans="1:26" s="1" customFormat="1">
      <c r="A537" s="9"/>
      <c r="B537" s="4"/>
      <c r="D537"/>
      <c r="E537"/>
      <c r="F537"/>
      <c r="J537"/>
      <c r="K537" s="3"/>
      <c r="L537"/>
      <c r="P537"/>
      <c r="Q537"/>
      <c r="R537"/>
      <c r="S537"/>
      <c r="T537"/>
      <c r="U537"/>
      <c r="V537"/>
      <c r="W537"/>
      <c r="X537"/>
      <c r="Y537"/>
      <c r="Z537"/>
    </row>
    <row r="538" spans="1:26" s="1" customFormat="1">
      <c r="A538" s="9"/>
      <c r="B538" s="4"/>
      <c r="D538"/>
      <c r="E538"/>
      <c r="F538"/>
      <c r="J538"/>
      <c r="K538" s="3"/>
      <c r="L538"/>
      <c r="P538"/>
      <c r="Q538"/>
      <c r="R538"/>
      <c r="S538"/>
      <c r="T538"/>
      <c r="U538"/>
      <c r="V538"/>
      <c r="W538"/>
      <c r="X538"/>
      <c r="Y538"/>
      <c r="Z538"/>
    </row>
    <row r="539" spans="1:26" s="1" customFormat="1">
      <c r="A539" s="9"/>
      <c r="B539" s="4"/>
      <c r="D539"/>
      <c r="E539"/>
      <c r="F539"/>
      <c r="J539"/>
      <c r="K539" s="3"/>
      <c r="L539"/>
      <c r="P539"/>
      <c r="Q539"/>
      <c r="R539"/>
      <c r="S539"/>
      <c r="T539"/>
      <c r="U539"/>
      <c r="V539"/>
      <c r="W539"/>
      <c r="X539"/>
      <c r="Y539"/>
      <c r="Z539"/>
    </row>
    <row r="540" spans="1:26" s="1" customFormat="1">
      <c r="A540" s="9"/>
      <c r="B540" s="4"/>
      <c r="D540"/>
      <c r="E540"/>
      <c r="F540"/>
      <c r="J540"/>
      <c r="K540" s="3"/>
      <c r="L540"/>
      <c r="P540"/>
      <c r="Q540"/>
      <c r="R540"/>
      <c r="S540"/>
      <c r="T540"/>
      <c r="U540"/>
      <c r="V540"/>
      <c r="W540"/>
      <c r="X540"/>
      <c r="Y540"/>
      <c r="Z540"/>
    </row>
    <row r="541" spans="1:26" s="1" customFormat="1">
      <c r="A541" s="9"/>
      <c r="B541" s="4"/>
      <c r="D541"/>
      <c r="E541"/>
      <c r="F541"/>
      <c r="J541"/>
      <c r="K541" s="3"/>
      <c r="L541"/>
      <c r="P541"/>
      <c r="Q541"/>
      <c r="R541"/>
      <c r="S541"/>
      <c r="T541"/>
      <c r="U541"/>
      <c r="V541"/>
      <c r="W541"/>
      <c r="X541"/>
      <c r="Y541"/>
      <c r="Z541"/>
    </row>
    <row r="542" spans="1:26" s="1" customFormat="1">
      <c r="A542" s="9"/>
      <c r="B542" s="4"/>
      <c r="D542"/>
      <c r="E542"/>
      <c r="F542"/>
      <c r="J542"/>
      <c r="K542" s="3"/>
      <c r="L542"/>
      <c r="P542"/>
      <c r="Q542"/>
      <c r="R542"/>
      <c r="S542"/>
      <c r="T542"/>
      <c r="U542"/>
      <c r="V542"/>
      <c r="W542"/>
      <c r="X542"/>
      <c r="Y542"/>
      <c r="Z542"/>
    </row>
    <row r="543" spans="1:26" s="1" customFormat="1">
      <c r="A543" s="9"/>
      <c r="B543" s="4"/>
      <c r="D543"/>
      <c r="E543"/>
      <c r="F543"/>
      <c r="J543"/>
      <c r="K543" s="3"/>
      <c r="L543"/>
      <c r="P543"/>
      <c r="Q543"/>
      <c r="R543"/>
      <c r="S543"/>
      <c r="T543"/>
      <c r="U543"/>
      <c r="V543"/>
      <c r="W543"/>
      <c r="X543"/>
      <c r="Y543"/>
      <c r="Z543"/>
    </row>
    <row r="544" spans="1:26" s="1" customFormat="1">
      <c r="A544" s="9"/>
      <c r="B544" s="4"/>
      <c r="D544"/>
      <c r="E544"/>
      <c r="F544"/>
      <c r="J544"/>
      <c r="K544" s="3"/>
      <c r="L544"/>
      <c r="P544"/>
      <c r="Q544"/>
      <c r="R544"/>
      <c r="S544"/>
      <c r="T544"/>
      <c r="U544"/>
      <c r="V544"/>
      <c r="W544"/>
      <c r="X544"/>
      <c r="Y544"/>
      <c r="Z544"/>
    </row>
    <row r="545" spans="1:26" s="1" customFormat="1">
      <c r="A545" s="9"/>
      <c r="B545" s="4"/>
      <c r="D545"/>
      <c r="E545"/>
      <c r="F545"/>
      <c r="J545"/>
      <c r="K545" s="3"/>
      <c r="L545"/>
      <c r="P545"/>
      <c r="Q545"/>
      <c r="R545"/>
      <c r="S545"/>
      <c r="T545"/>
      <c r="U545"/>
      <c r="V545"/>
      <c r="W545"/>
      <c r="X545"/>
      <c r="Y545"/>
      <c r="Z545"/>
    </row>
    <row r="546" spans="1:26" s="1" customFormat="1">
      <c r="A546" s="9"/>
      <c r="B546" s="4"/>
      <c r="D546"/>
      <c r="E546"/>
      <c r="F546"/>
      <c r="J546"/>
      <c r="K546" s="3"/>
      <c r="L546"/>
      <c r="P546"/>
      <c r="Q546"/>
      <c r="R546"/>
      <c r="S546"/>
      <c r="T546"/>
      <c r="U546"/>
      <c r="V546"/>
      <c r="W546"/>
      <c r="X546"/>
      <c r="Y546"/>
      <c r="Z546"/>
    </row>
    <row r="547" spans="1:26" s="1" customFormat="1">
      <c r="A547" s="9"/>
      <c r="B547" s="4"/>
      <c r="D547"/>
      <c r="E547"/>
      <c r="F547"/>
      <c r="J547"/>
      <c r="K547" s="3"/>
      <c r="L547"/>
      <c r="P547"/>
      <c r="Q547"/>
      <c r="R547"/>
      <c r="S547"/>
      <c r="T547"/>
      <c r="U547"/>
      <c r="V547"/>
      <c r="W547"/>
      <c r="X547"/>
      <c r="Y547"/>
      <c r="Z547"/>
    </row>
    <row r="548" spans="1:26" s="1" customFormat="1">
      <c r="A548" s="9"/>
      <c r="B548" s="4"/>
      <c r="D548"/>
      <c r="E548"/>
      <c r="F548"/>
      <c r="J548"/>
      <c r="K548" s="3"/>
      <c r="L548"/>
      <c r="P548"/>
      <c r="Q548"/>
      <c r="R548"/>
      <c r="S548"/>
      <c r="T548"/>
      <c r="U548"/>
      <c r="V548"/>
      <c r="W548"/>
      <c r="X548"/>
      <c r="Y548"/>
      <c r="Z548"/>
    </row>
    <row r="549" spans="1:26" s="1" customFormat="1">
      <c r="A549" s="9"/>
      <c r="B549" s="4"/>
      <c r="D549"/>
      <c r="E549"/>
      <c r="F549"/>
      <c r="J549"/>
      <c r="K549" s="3"/>
      <c r="L549"/>
      <c r="P549"/>
      <c r="Q549"/>
      <c r="R549"/>
      <c r="S549"/>
      <c r="T549"/>
      <c r="U549"/>
      <c r="V549"/>
      <c r="W549"/>
      <c r="X549"/>
      <c r="Y549"/>
      <c r="Z549"/>
    </row>
    <row r="550" spans="1:26" s="1" customFormat="1">
      <c r="A550" s="9"/>
      <c r="B550" s="4"/>
      <c r="D550"/>
      <c r="E550"/>
      <c r="F550"/>
      <c r="J550"/>
      <c r="K550" s="3"/>
      <c r="L550"/>
      <c r="P550"/>
      <c r="Q550"/>
      <c r="R550"/>
      <c r="S550"/>
      <c r="T550"/>
      <c r="U550"/>
      <c r="V550"/>
      <c r="W550"/>
      <c r="X550"/>
      <c r="Y550"/>
      <c r="Z550"/>
    </row>
    <row r="551" spans="1:26" s="1" customFormat="1">
      <c r="A551" s="9"/>
      <c r="B551" s="4"/>
      <c r="D551"/>
      <c r="E551"/>
      <c r="F551"/>
      <c r="J551"/>
      <c r="K551" s="3"/>
      <c r="L551"/>
      <c r="P551"/>
      <c r="Q551"/>
      <c r="R551"/>
      <c r="S551"/>
      <c r="T551"/>
      <c r="U551"/>
      <c r="V551"/>
      <c r="W551"/>
      <c r="X551"/>
      <c r="Y551"/>
      <c r="Z551"/>
    </row>
    <row r="552" spans="1:26" s="1" customFormat="1">
      <c r="A552" s="9"/>
      <c r="B552" s="4"/>
      <c r="D552"/>
      <c r="E552"/>
      <c r="F552"/>
      <c r="J552"/>
      <c r="K552" s="3"/>
      <c r="L552"/>
      <c r="P552"/>
      <c r="Q552"/>
      <c r="R552"/>
      <c r="S552"/>
      <c r="T552"/>
      <c r="U552"/>
      <c r="V552"/>
      <c r="W552"/>
      <c r="X552"/>
      <c r="Y552"/>
      <c r="Z552"/>
    </row>
    <row r="553" spans="1:26" s="1" customFormat="1">
      <c r="A553" s="9"/>
      <c r="B553" s="4"/>
      <c r="D553"/>
      <c r="E553"/>
      <c r="F553"/>
      <c r="J553"/>
      <c r="K553" s="3"/>
      <c r="L553"/>
      <c r="P553"/>
      <c r="Q553"/>
      <c r="R553"/>
      <c r="S553"/>
      <c r="T553"/>
      <c r="U553"/>
      <c r="V553"/>
      <c r="W553"/>
      <c r="X553"/>
      <c r="Y553"/>
      <c r="Z553"/>
    </row>
    <row r="554" spans="1:26" s="1" customFormat="1">
      <c r="A554" s="9"/>
      <c r="B554" s="4"/>
      <c r="D554"/>
      <c r="E554"/>
      <c r="F554"/>
      <c r="J554"/>
      <c r="K554" s="3"/>
      <c r="L554"/>
      <c r="P554"/>
      <c r="Q554"/>
      <c r="R554"/>
      <c r="S554"/>
      <c r="T554"/>
      <c r="U554"/>
      <c r="V554"/>
      <c r="W554"/>
      <c r="X554"/>
      <c r="Y554"/>
      <c r="Z554"/>
    </row>
    <row r="555" spans="1:26" s="1" customFormat="1">
      <c r="A555" s="9"/>
      <c r="B555" s="4"/>
      <c r="D555"/>
      <c r="E555"/>
      <c r="F555"/>
      <c r="J555"/>
      <c r="K555" s="3"/>
      <c r="L555"/>
      <c r="P555"/>
      <c r="Q555"/>
      <c r="R555"/>
      <c r="S555"/>
      <c r="T555"/>
      <c r="U555"/>
      <c r="V555"/>
      <c r="W555"/>
      <c r="X555"/>
      <c r="Y555"/>
      <c r="Z555"/>
    </row>
    <row r="556" spans="1:26" s="1" customFormat="1">
      <c r="A556" s="9"/>
      <c r="B556" s="4"/>
      <c r="D556"/>
      <c r="E556"/>
      <c r="F556"/>
      <c r="J556"/>
      <c r="K556" s="3"/>
      <c r="L556"/>
      <c r="P556"/>
      <c r="Q556"/>
      <c r="R556"/>
      <c r="S556"/>
      <c r="T556"/>
      <c r="U556"/>
      <c r="V556"/>
      <c r="W556"/>
      <c r="X556"/>
      <c r="Y556"/>
      <c r="Z556"/>
    </row>
    <row r="557" spans="1:26" s="1" customFormat="1">
      <c r="A557" s="9"/>
      <c r="B557" s="4"/>
      <c r="D557"/>
      <c r="E557"/>
      <c r="F557"/>
      <c r="J557"/>
      <c r="K557" s="3"/>
      <c r="L557"/>
      <c r="P557"/>
      <c r="Q557"/>
      <c r="R557"/>
      <c r="S557"/>
      <c r="T557"/>
      <c r="U557"/>
      <c r="V557"/>
      <c r="W557"/>
      <c r="X557"/>
      <c r="Y557"/>
      <c r="Z557"/>
    </row>
    <row r="558" spans="1:26" s="1" customFormat="1">
      <c r="A558" s="9"/>
      <c r="B558" s="4"/>
      <c r="D558"/>
      <c r="E558"/>
      <c r="F558"/>
      <c r="J558"/>
      <c r="K558" s="3"/>
      <c r="L558"/>
      <c r="P558"/>
      <c r="Q558"/>
      <c r="R558"/>
      <c r="S558"/>
      <c r="T558"/>
      <c r="U558"/>
      <c r="V558"/>
      <c r="W558"/>
      <c r="X558"/>
      <c r="Y558"/>
      <c r="Z558"/>
    </row>
    <row r="559" spans="1:26" s="1" customFormat="1">
      <c r="A559" s="9"/>
      <c r="B559" s="4"/>
      <c r="D559"/>
      <c r="E559"/>
      <c r="F559"/>
      <c r="J559"/>
      <c r="K559" s="3"/>
      <c r="L559"/>
      <c r="P559"/>
      <c r="Q559"/>
      <c r="R559"/>
      <c r="S559"/>
      <c r="T559"/>
      <c r="U559"/>
      <c r="V559"/>
      <c r="W559"/>
      <c r="X559"/>
      <c r="Y559"/>
      <c r="Z559"/>
    </row>
    <row r="560" spans="1:26" s="1" customFormat="1">
      <c r="A560" s="9"/>
      <c r="B560" s="4"/>
      <c r="D560"/>
      <c r="E560"/>
      <c r="F560"/>
      <c r="J560"/>
      <c r="K560" s="3"/>
      <c r="L560"/>
      <c r="P560"/>
      <c r="Q560"/>
      <c r="R560"/>
      <c r="S560"/>
      <c r="T560"/>
      <c r="U560"/>
      <c r="V560"/>
      <c r="W560"/>
      <c r="X560"/>
      <c r="Y560"/>
      <c r="Z560"/>
    </row>
    <row r="561" spans="1:26" s="1" customFormat="1">
      <c r="A561" s="9"/>
      <c r="B561" s="4"/>
      <c r="D561"/>
      <c r="E561"/>
      <c r="F561"/>
      <c r="J561"/>
      <c r="K561" s="3"/>
      <c r="L561"/>
      <c r="P561"/>
      <c r="Q561"/>
      <c r="R561"/>
      <c r="S561"/>
      <c r="T561"/>
      <c r="U561"/>
      <c r="V561"/>
      <c r="W561"/>
      <c r="X561"/>
      <c r="Y561"/>
      <c r="Z561"/>
    </row>
    <row r="562" spans="1:26" s="1" customFormat="1">
      <c r="A562" s="9"/>
      <c r="B562" s="4"/>
      <c r="D562"/>
      <c r="E562"/>
      <c r="F562"/>
      <c r="J562"/>
      <c r="K562" s="3"/>
      <c r="L562"/>
      <c r="P562"/>
      <c r="Q562"/>
      <c r="R562"/>
      <c r="S562"/>
      <c r="T562"/>
      <c r="U562"/>
      <c r="V562"/>
      <c r="W562"/>
      <c r="X562"/>
      <c r="Y562"/>
      <c r="Z562"/>
    </row>
    <row r="563" spans="1:26" s="1" customFormat="1">
      <c r="A563" s="9"/>
      <c r="B563" s="4"/>
      <c r="D563"/>
      <c r="E563"/>
      <c r="F563"/>
      <c r="J563"/>
      <c r="K563" s="3"/>
      <c r="L563"/>
      <c r="P563"/>
      <c r="Q563"/>
      <c r="R563"/>
      <c r="S563"/>
      <c r="T563"/>
      <c r="U563"/>
      <c r="V563"/>
      <c r="W563"/>
      <c r="X563"/>
      <c r="Y563"/>
      <c r="Z563"/>
    </row>
    <row r="564" spans="1:26" s="1" customFormat="1">
      <c r="A564" s="9"/>
      <c r="B564" s="4"/>
      <c r="D564"/>
      <c r="E564"/>
      <c r="F564"/>
      <c r="J564"/>
      <c r="K564" s="3"/>
      <c r="L564"/>
      <c r="P564"/>
      <c r="Q564"/>
      <c r="R564"/>
      <c r="S564"/>
      <c r="T564"/>
      <c r="U564"/>
      <c r="V564"/>
      <c r="W564"/>
      <c r="X564"/>
      <c r="Y564"/>
      <c r="Z564"/>
    </row>
    <row r="565" spans="1:26" s="1" customFormat="1">
      <c r="A565" s="9"/>
      <c r="B565" s="4"/>
      <c r="D565"/>
      <c r="E565"/>
      <c r="F565"/>
      <c r="J565"/>
      <c r="K565" s="3"/>
      <c r="L565"/>
      <c r="P565"/>
      <c r="Q565"/>
      <c r="R565"/>
      <c r="S565"/>
      <c r="T565"/>
      <c r="U565"/>
      <c r="V565"/>
      <c r="W565"/>
      <c r="X565"/>
      <c r="Y565"/>
      <c r="Z565"/>
    </row>
    <row r="566" spans="1:26" s="1" customFormat="1">
      <c r="A566" s="9"/>
      <c r="B566" s="4"/>
      <c r="D566"/>
      <c r="E566"/>
      <c r="F566"/>
      <c r="J566"/>
      <c r="K566" s="3"/>
      <c r="L566"/>
      <c r="P566"/>
      <c r="Q566"/>
      <c r="R566"/>
      <c r="S566"/>
      <c r="T566"/>
      <c r="U566"/>
      <c r="V566"/>
      <c r="W566"/>
      <c r="X566"/>
      <c r="Y566"/>
      <c r="Z566"/>
    </row>
    <row r="567" spans="1:26" s="1" customFormat="1">
      <c r="A567" s="9"/>
      <c r="B567" s="4"/>
      <c r="D567"/>
      <c r="E567"/>
      <c r="F567"/>
      <c r="J567"/>
      <c r="K567" s="3"/>
      <c r="L567"/>
      <c r="P567"/>
      <c r="Q567"/>
      <c r="R567"/>
      <c r="S567"/>
      <c r="T567"/>
      <c r="U567"/>
      <c r="V567"/>
      <c r="W567"/>
      <c r="X567"/>
      <c r="Y567"/>
      <c r="Z567"/>
    </row>
    <row r="568" spans="1:26" s="1" customFormat="1">
      <c r="A568" s="9"/>
      <c r="B568" s="4"/>
      <c r="D568"/>
      <c r="E568"/>
      <c r="F568"/>
      <c r="J568"/>
      <c r="K568" s="3"/>
      <c r="L568"/>
      <c r="P568"/>
      <c r="Q568"/>
      <c r="R568"/>
      <c r="S568"/>
      <c r="T568"/>
      <c r="U568"/>
      <c r="V568"/>
      <c r="W568"/>
      <c r="X568"/>
      <c r="Y568"/>
      <c r="Z568"/>
    </row>
    <row r="569" spans="1:26" s="1" customFormat="1">
      <c r="A569" s="9"/>
      <c r="B569" s="4"/>
      <c r="D569"/>
      <c r="E569"/>
      <c r="F569"/>
      <c r="J569"/>
      <c r="K569" s="3"/>
      <c r="L569"/>
      <c r="P569"/>
      <c r="Q569"/>
      <c r="R569"/>
      <c r="S569"/>
      <c r="T569"/>
      <c r="U569"/>
      <c r="V569"/>
      <c r="W569"/>
      <c r="X569"/>
      <c r="Y569"/>
      <c r="Z569"/>
    </row>
    <row r="570" spans="1:26" s="1" customFormat="1">
      <c r="A570" s="9"/>
      <c r="B570" s="4"/>
      <c r="D570"/>
      <c r="E570"/>
      <c r="F570"/>
      <c r="J570"/>
      <c r="K570" s="3"/>
      <c r="L570"/>
      <c r="P570"/>
      <c r="Q570"/>
      <c r="R570"/>
      <c r="S570"/>
      <c r="T570"/>
      <c r="U570"/>
      <c r="V570"/>
      <c r="W570"/>
      <c r="X570"/>
      <c r="Y570"/>
      <c r="Z570"/>
    </row>
    <row r="571" spans="1:26" s="1" customFormat="1">
      <c r="A571" s="9"/>
      <c r="B571" s="4"/>
      <c r="D571"/>
      <c r="E571"/>
      <c r="F571"/>
      <c r="J571"/>
      <c r="K571" s="3"/>
      <c r="L571"/>
      <c r="P571"/>
      <c r="Q571"/>
      <c r="R571"/>
      <c r="S571"/>
      <c r="T571"/>
      <c r="U571"/>
      <c r="V571"/>
      <c r="W571"/>
      <c r="X571"/>
      <c r="Y571"/>
      <c r="Z571"/>
    </row>
    <row r="572" spans="1:26" s="1" customFormat="1">
      <c r="A572" s="9"/>
      <c r="B572" s="4"/>
      <c r="D572"/>
      <c r="E572"/>
      <c r="F572"/>
      <c r="J572"/>
      <c r="K572" s="3"/>
      <c r="L572"/>
      <c r="P572"/>
      <c r="Q572"/>
      <c r="R572"/>
      <c r="S572"/>
      <c r="T572"/>
      <c r="U572"/>
      <c r="V572"/>
      <c r="W572"/>
      <c r="X572"/>
      <c r="Y572"/>
      <c r="Z572"/>
    </row>
    <row r="573" spans="1:26" s="1" customFormat="1">
      <c r="A573" s="9"/>
      <c r="B573" s="4"/>
      <c r="D573"/>
      <c r="E573"/>
      <c r="F573"/>
      <c r="J573"/>
      <c r="K573" s="3"/>
      <c r="L573"/>
      <c r="P573"/>
      <c r="Q573"/>
      <c r="R573"/>
      <c r="S573"/>
      <c r="T573"/>
      <c r="U573"/>
      <c r="V573"/>
      <c r="W573"/>
      <c r="X573"/>
      <c r="Y573"/>
      <c r="Z573"/>
    </row>
    <row r="574" spans="1:26" s="1" customFormat="1">
      <c r="A574" s="9"/>
      <c r="B574" s="4"/>
      <c r="D574"/>
      <c r="E574"/>
      <c r="F574"/>
      <c r="J574"/>
      <c r="K574" s="3"/>
      <c r="L574"/>
      <c r="P574"/>
      <c r="Q574"/>
      <c r="R574"/>
      <c r="S574"/>
      <c r="T574"/>
      <c r="U574"/>
      <c r="V574"/>
      <c r="W574"/>
      <c r="X574"/>
      <c r="Y574"/>
      <c r="Z574"/>
    </row>
    <row r="575" spans="1:26" s="1" customFormat="1">
      <c r="A575" s="9"/>
      <c r="B575" s="4"/>
      <c r="D575"/>
      <c r="E575"/>
      <c r="F575"/>
      <c r="J575"/>
      <c r="K575" s="3"/>
      <c r="L575"/>
      <c r="P575"/>
      <c r="Q575"/>
      <c r="R575"/>
      <c r="S575"/>
      <c r="T575"/>
      <c r="U575"/>
      <c r="V575"/>
      <c r="W575"/>
      <c r="X575"/>
      <c r="Y575"/>
      <c r="Z575"/>
    </row>
    <row r="576" spans="1:26" s="1" customFormat="1">
      <c r="A576" s="9"/>
      <c r="B576" s="4"/>
      <c r="D576"/>
      <c r="E576"/>
      <c r="F576"/>
      <c r="J576"/>
      <c r="K576" s="3"/>
      <c r="L576"/>
      <c r="P576"/>
      <c r="Q576"/>
      <c r="R576"/>
      <c r="S576"/>
      <c r="T576"/>
      <c r="U576"/>
      <c r="V576"/>
      <c r="W576"/>
      <c r="X576"/>
      <c r="Y576"/>
      <c r="Z576"/>
    </row>
    <row r="577" spans="1:26" s="1" customFormat="1">
      <c r="A577" s="9"/>
      <c r="B577" s="4"/>
      <c r="D577"/>
      <c r="E577"/>
      <c r="F577"/>
      <c r="J577"/>
      <c r="K577" s="3"/>
      <c r="L577"/>
      <c r="P577"/>
      <c r="Q577"/>
      <c r="R577"/>
      <c r="S577"/>
      <c r="T577"/>
      <c r="U577"/>
      <c r="V577"/>
      <c r="W577"/>
      <c r="X577"/>
      <c r="Y577"/>
      <c r="Z577"/>
    </row>
    <row r="578" spans="1:26" s="1" customFormat="1">
      <c r="A578" s="9"/>
      <c r="B578" s="4"/>
      <c r="D578"/>
      <c r="E578"/>
      <c r="F578"/>
      <c r="J578"/>
      <c r="K578" s="3"/>
      <c r="L578"/>
      <c r="P578"/>
      <c r="Q578"/>
      <c r="R578"/>
      <c r="S578"/>
      <c r="T578"/>
      <c r="U578"/>
      <c r="V578"/>
      <c r="W578"/>
      <c r="X578"/>
      <c r="Y578"/>
      <c r="Z578"/>
    </row>
    <row r="579" spans="1:26" s="1" customFormat="1">
      <c r="A579" s="9"/>
      <c r="B579" s="4"/>
      <c r="D579"/>
      <c r="E579"/>
      <c r="F579"/>
      <c r="J579"/>
      <c r="K579" s="3"/>
      <c r="L579"/>
      <c r="P579"/>
      <c r="Q579"/>
      <c r="R579"/>
      <c r="S579"/>
      <c r="T579"/>
      <c r="U579"/>
      <c r="V579"/>
      <c r="W579"/>
      <c r="X579"/>
      <c r="Y579"/>
      <c r="Z579"/>
    </row>
    <row r="580" spans="1:26" s="1" customFormat="1">
      <c r="A580" s="9"/>
      <c r="B580" s="4"/>
      <c r="D580"/>
      <c r="E580"/>
      <c r="F580"/>
      <c r="J580"/>
      <c r="K580" s="3"/>
      <c r="L580"/>
      <c r="P580"/>
      <c r="Q580"/>
      <c r="R580"/>
      <c r="S580"/>
      <c r="T580"/>
      <c r="U580"/>
      <c r="V580"/>
      <c r="W580"/>
      <c r="X580"/>
      <c r="Y580"/>
      <c r="Z580"/>
    </row>
    <row r="581" spans="1:26" s="1" customFormat="1">
      <c r="A581" s="9"/>
      <c r="B581" s="4"/>
      <c r="D581"/>
      <c r="E581"/>
      <c r="F581"/>
      <c r="J581"/>
      <c r="K581" s="3"/>
      <c r="L581"/>
      <c r="P581"/>
      <c r="Q581"/>
      <c r="R581"/>
      <c r="S581"/>
      <c r="T581"/>
      <c r="U581"/>
      <c r="V581"/>
      <c r="W581"/>
      <c r="X581"/>
      <c r="Y581"/>
      <c r="Z581"/>
    </row>
    <row r="582" spans="1:26" s="1" customFormat="1">
      <c r="A582" s="9"/>
      <c r="B582" s="4"/>
      <c r="D582"/>
      <c r="E582"/>
      <c r="F582"/>
      <c r="J582"/>
      <c r="K582" s="3"/>
      <c r="L582"/>
      <c r="P582"/>
      <c r="Q582"/>
      <c r="R582"/>
      <c r="S582"/>
      <c r="T582"/>
      <c r="U582"/>
      <c r="V582"/>
      <c r="W582"/>
      <c r="X582"/>
      <c r="Y582"/>
      <c r="Z582"/>
    </row>
    <row r="583" spans="1:26" s="1" customFormat="1">
      <c r="A583" s="9"/>
      <c r="B583" s="4"/>
      <c r="D583"/>
      <c r="E583"/>
      <c r="F583"/>
      <c r="J583"/>
      <c r="K583" s="3"/>
      <c r="L583"/>
      <c r="P583"/>
      <c r="Q583"/>
      <c r="R583"/>
      <c r="S583"/>
      <c r="T583"/>
      <c r="U583"/>
      <c r="V583"/>
      <c r="W583"/>
      <c r="X583"/>
      <c r="Y583"/>
      <c r="Z583"/>
    </row>
    <row r="584" spans="1:26" s="1" customFormat="1">
      <c r="A584" s="9"/>
      <c r="B584" s="4"/>
      <c r="D584"/>
      <c r="E584"/>
      <c r="F584"/>
      <c r="J584"/>
      <c r="K584" s="3"/>
      <c r="L584"/>
      <c r="P584"/>
      <c r="Q584"/>
      <c r="R584"/>
      <c r="S584"/>
      <c r="T584"/>
      <c r="U584"/>
      <c r="V584"/>
      <c r="W584"/>
      <c r="X584"/>
      <c r="Y584"/>
      <c r="Z584"/>
    </row>
    <row r="585" spans="1:26" s="1" customFormat="1">
      <c r="A585" s="9"/>
      <c r="B585" s="4"/>
      <c r="D585"/>
      <c r="E585"/>
      <c r="F585"/>
      <c r="J585"/>
      <c r="K585" s="3"/>
      <c r="L585"/>
      <c r="P585"/>
      <c r="Q585"/>
      <c r="R585"/>
      <c r="S585"/>
      <c r="T585"/>
      <c r="U585"/>
      <c r="V585"/>
      <c r="W585"/>
      <c r="X585"/>
      <c r="Y585"/>
      <c r="Z585"/>
    </row>
    <row r="586" spans="1:26" s="1" customFormat="1">
      <c r="A586" s="9"/>
      <c r="B586" s="4"/>
      <c r="D586"/>
      <c r="E586"/>
      <c r="F586"/>
      <c r="J586"/>
      <c r="K586" s="3"/>
      <c r="L586"/>
      <c r="P586"/>
      <c r="Q586"/>
      <c r="R586"/>
      <c r="S586"/>
      <c r="T586"/>
      <c r="U586"/>
      <c r="V586"/>
      <c r="W586"/>
      <c r="X586"/>
      <c r="Y586"/>
      <c r="Z586"/>
    </row>
    <row r="587" spans="1:26" s="1" customFormat="1">
      <c r="A587" s="9"/>
      <c r="B587" s="4"/>
      <c r="D587"/>
      <c r="E587"/>
      <c r="F587"/>
      <c r="J587"/>
      <c r="K587" s="3"/>
      <c r="L587"/>
      <c r="P587"/>
      <c r="Q587"/>
      <c r="R587"/>
      <c r="S587"/>
      <c r="T587"/>
      <c r="U587"/>
      <c r="V587"/>
      <c r="W587"/>
      <c r="X587"/>
      <c r="Y587"/>
      <c r="Z587"/>
    </row>
    <row r="588" spans="1:26" s="1" customFormat="1">
      <c r="A588" s="9"/>
      <c r="B588" s="4"/>
      <c r="D588"/>
      <c r="E588"/>
      <c r="F588"/>
      <c r="J588"/>
      <c r="K588" s="3"/>
      <c r="L588"/>
      <c r="P588"/>
      <c r="Q588"/>
      <c r="R588"/>
      <c r="S588"/>
      <c r="T588"/>
      <c r="U588"/>
      <c r="V588"/>
      <c r="W588"/>
      <c r="X588"/>
      <c r="Y588"/>
      <c r="Z588"/>
    </row>
    <row r="589" spans="1:26" s="1" customFormat="1">
      <c r="A589" s="9"/>
      <c r="B589" s="4"/>
      <c r="D589"/>
      <c r="E589"/>
      <c r="F589"/>
      <c r="J589"/>
      <c r="K589" s="3"/>
      <c r="L589"/>
      <c r="P589"/>
      <c r="Q589"/>
      <c r="R589"/>
      <c r="S589"/>
      <c r="T589"/>
      <c r="U589"/>
      <c r="V589"/>
      <c r="W589"/>
      <c r="X589"/>
      <c r="Y589"/>
      <c r="Z589"/>
    </row>
    <row r="590" spans="1:26" s="1" customFormat="1">
      <c r="A590" s="9"/>
      <c r="B590" s="4"/>
      <c r="D590"/>
      <c r="E590"/>
      <c r="F590"/>
      <c r="J590"/>
      <c r="K590" s="3"/>
      <c r="L590"/>
      <c r="P590"/>
      <c r="Q590"/>
      <c r="R590"/>
      <c r="S590"/>
      <c r="T590"/>
      <c r="U590"/>
      <c r="V590"/>
      <c r="W590"/>
      <c r="X590"/>
      <c r="Y590"/>
      <c r="Z590"/>
    </row>
    <row r="591" spans="1:26" s="1" customFormat="1">
      <c r="A591" s="9"/>
      <c r="B591" s="4"/>
      <c r="D591"/>
      <c r="E591"/>
      <c r="F591"/>
      <c r="J591"/>
      <c r="K591" s="3"/>
      <c r="L591"/>
      <c r="P591"/>
      <c r="Q591"/>
      <c r="R591"/>
      <c r="S591"/>
      <c r="T591"/>
      <c r="U591"/>
      <c r="V591"/>
      <c r="W591"/>
      <c r="X591"/>
      <c r="Y591"/>
      <c r="Z591"/>
    </row>
    <row r="592" spans="1:26" s="1" customFormat="1">
      <c r="A592" s="9"/>
      <c r="B592" s="4"/>
      <c r="D592"/>
      <c r="E592"/>
      <c r="F592"/>
      <c r="J592"/>
      <c r="K592" s="3"/>
      <c r="L592"/>
      <c r="P592"/>
      <c r="Q592"/>
      <c r="R592"/>
      <c r="S592"/>
      <c r="T592"/>
      <c r="U592"/>
      <c r="V592"/>
      <c r="W592"/>
      <c r="X592"/>
      <c r="Y592"/>
      <c r="Z592"/>
    </row>
    <row r="593" spans="1:26" s="1" customFormat="1">
      <c r="A593" s="9"/>
      <c r="B593" s="4"/>
      <c r="D593"/>
      <c r="E593"/>
      <c r="F593"/>
      <c r="J593"/>
      <c r="K593" s="3"/>
      <c r="L593"/>
      <c r="P593"/>
      <c r="Q593"/>
      <c r="R593"/>
      <c r="S593"/>
      <c r="T593"/>
      <c r="U593"/>
      <c r="V593"/>
      <c r="W593"/>
      <c r="X593"/>
      <c r="Y593"/>
      <c r="Z593"/>
    </row>
    <row r="594" spans="1:26" s="1" customFormat="1">
      <c r="A594" s="9"/>
      <c r="B594" s="4"/>
      <c r="D594"/>
      <c r="E594"/>
      <c r="F594"/>
      <c r="J594"/>
      <c r="K594" s="3"/>
      <c r="L594"/>
      <c r="P594"/>
      <c r="Q594"/>
      <c r="R594"/>
      <c r="S594"/>
      <c r="T594"/>
      <c r="U594"/>
      <c r="V594"/>
      <c r="W594"/>
      <c r="X594"/>
      <c r="Y594"/>
      <c r="Z594"/>
    </row>
    <row r="595" spans="1:26" s="1" customFormat="1">
      <c r="A595" s="9"/>
      <c r="B595" s="4"/>
      <c r="D595"/>
      <c r="E595"/>
      <c r="F595"/>
      <c r="J595"/>
      <c r="K595" s="3"/>
      <c r="L595"/>
      <c r="P595"/>
      <c r="Q595"/>
      <c r="R595"/>
      <c r="S595"/>
      <c r="T595"/>
      <c r="U595"/>
      <c r="V595"/>
      <c r="W595"/>
      <c r="X595"/>
      <c r="Y595"/>
      <c r="Z595"/>
    </row>
    <row r="596" spans="1:26" s="1" customFormat="1">
      <c r="A596" s="9"/>
      <c r="B596" s="4"/>
      <c r="D596"/>
      <c r="E596"/>
      <c r="F596"/>
      <c r="J596"/>
      <c r="K596" s="3"/>
      <c r="L596"/>
      <c r="P596"/>
      <c r="Q596"/>
      <c r="R596"/>
      <c r="S596"/>
      <c r="T596"/>
      <c r="U596"/>
      <c r="V596"/>
      <c r="W596"/>
      <c r="X596"/>
      <c r="Y596"/>
      <c r="Z596"/>
    </row>
    <row r="597" spans="1:26" s="1" customFormat="1">
      <c r="A597" s="9"/>
      <c r="B597" s="4"/>
      <c r="D597"/>
      <c r="E597"/>
      <c r="F597"/>
      <c r="J597"/>
      <c r="K597" s="3"/>
      <c r="L597"/>
      <c r="P597"/>
      <c r="Q597"/>
      <c r="R597"/>
      <c r="S597"/>
      <c r="T597"/>
      <c r="U597"/>
      <c r="V597"/>
      <c r="W597"/>
      <c r="X597"/>
      <c r="Y597"/>
      <c r="Z597"/>
    </row>
    <row r="598" spans="1:26" s="1" customFormat="1">
      <c r="A598" s="9"/>
      <c r="B598" s="4"/>
      <c r="D598"/>
      <c r="E598"/>
      <c r="F598"/>
      <c r="J598"/>
      <c r="K598" s="3"/>
      <c r="L598"/>
      <c r="P598"/>
      <c r="Q598"/>
      <c r="R598"/>
      <c r="S598"/>
      <c r="T598"/>
      <c r="U598"/>
      <c r="V598"/>
      <c r="W598"/>
      <c r="X598"/>
      <c r="Y598"/>
      <c r="Z598"/>
    </row>
    <row r="599" spans="1:26" s="1" customFormat="1">
      <c r="A599" s="9"/>
      <c r="B599" s="4"/>
      <c r="D599"/>
      <c r="E599"/>
      <c r="F599"/>
      <c r="J599"/>
      <c r="K599" s="3"/>
      <c r="L599"/>
      <c r="P599"/>
      <c r="Q599"/>
      <c r="R599"/>
      <c r="S599"/>
      <c r="T599"/>
      <c r="U599"/>
      <c r="V599"/>
      <c r="W599"/>
      <c r="X599"/>
      <c r="Y599"/>
      <c r="Z599"/>
    </row>
    <row r="600" spans="1:26" s="1" customFormat="1">
      <c r="A600" s="9"/>
      <c r="B600" s="4"/>
      <c r="D600"/>
      <c r="E600"/>
      <c r="F600"/>
      <c r="J600"/>
      <c r="K600" s="3"/>
      <c r="L600"/>
      <c r="P600"/>
      <c r="Q600"/>
      <c r="R600"/>
      <c r="S600"/>
      <c r="T600"/>
      <c r="U600"/>
      <c r="V600"/>
      <c r="W600"/>
      <c r="X600"/>
      <c r="Y600"/>
      <c r="Z600"/>
    </row>
    <row r="601" spans="1:26" s="1" customFormat="1">
      <c r="A601" s="9"/>
      <c r="B601" s="4"/>
      <c r="D601"/>
      <c r="E601"/>
      <c r="F601"/>
      <c r="J601"/>
      <c r="K601" s="3"/>
      <c r="L601"/>
      <c r="P601"/>
      <c r="Q601"/>
      <c r="R601"/>
      <c r="S601"/>
      <c r="T601"/>
      <c r="U601"/>
      <c r="V601"/>
      <c r="W601"/>
      <c r="X601"/>
      <c r="Y601"/>
      <c r="Z601"/>
    </row>
    <row r="602" spans="1:26" s="1" customFormat="1">
      <c r="A602" s="9"/>
      <c r="B602" s="4"/>
      <c r="D602"/>
      <c r="E602"/>
      <c r="F602"/>
      <c r="J602"/>
      <c r="K602" s="3"/>
      <c r="L602"/>
      <c r="P602"/>
      <c r="Q602"/>
      <c r="R602"/>
      <c r="S602"/>
      <c r="T602"/>
      <c r="U602"/>
      <c r="V602"/>
      <c r="W602"/>
      <c r="X602"/>
      <c r="Y602"/>
      <c r="Z602"/>
    </row>
    <row r="603" spans="1:26" s="1" customFormat="1">
      <c r="A603" s="9"/>
      <c r="B603" s="4"/>
      <c r="D603"/>
      <c r="E603"/>
      <c r="F603"/>
      <c r="J603"/>
      <c r="K603" s="3"/>
      <c r="L603"/>
      <c r="P603"/>
      <c r="Q603"/>
      <c r="R603"/>
      <c r="S603"/>
      <c r="T603"/>
      <c r="U603"/>
      <c r="V603"/>
      <c r="W603"/>
      <c r="X603"/>
      <c r="Y603"/>
      <c r="Z603"/>
    </row>
    <row r="604" spans="1:26" s="1" customFormat="1">
      <c r="A604" s="9"/>
      <c r="B604" s="4"/>
      <c r="D604"/>
      <c r="E604"/>
      <c r="F604"/>
      <c r="J604"/>
      <c r="K604" s="3"/>
      <c r="L604"/>
      <c r="P604"/>
      <c r="Q604"/>
      <c r="R604"/>
      <c r="S604"/>
      <c r="T604"/>
      <c r="U604"/>
      <c r="V604"/>
      <c r="W604"/>
      <c r="X604"/>
      <c r="Y604"/>
      <c r="Z604"/>
    </row>
    <row r="605" spans="1:26" s="1" customFormat="1">
      <c r="A605" s="9"/>
      <c r="B605" s="4"/>
      <c r="D605"/>
      <c r="E605"/>
      <c r="F605"/>
      <c r="J605"/>
      <c r="K605" s="3"/>
      <c r="L605"/>
      <c r="P605"/>
      <c r="Q605"/>
      <c r="R605"/>
      <c r="S605"/>
      <c r="T605"/>
      <c r="U605"/>
      <c r="V605"/>
      <c r="W605"/>
      <c r="X605"/>
      <c r="Y605"/>
      <c r="Z605"/>
    </row>
    <row r="606" spans="1:26" s="1" customFormat="1">
      <c r="A606" s="9"/>
      <c r="B606" s="4"/>
      <c r="D606"/>
      <c r="E606"/>
      <c r="F606"/>
      <c r="J606"/>
      <c r="K606" s="3"/>
      <c r="L606"/>
      <c r="P606"/>
      <c r="Q606"/>
      <c r="R606"/>
      <c r="S606"/>
      <c r="T606"/>
      <c r="U606"/>
      <c r="V606"/>
      <c r="W606"/>
      <c r="X606"/>
      <c r="Y606"/>
      <c r="Z606"/>
    </row>
    <row r="607" spans="1:26" s="1" customFormat="1">
      <c r="A607" s="9"/>
      <c r="B607" s="4"/>
      <c r="D607"/>
      <c r="E607"/>
      <c r="F607"/>
      <c r="J607"/>
      <c r="K607" s="3"/>
      <c r="L607"/>
      <c r="P607"/>
      <c r="Q607"/>
      <c r="R607"/>
      <c r="S607"/>
      <c r="T607"/>
      <c r="U607"/>
      <c r="V607"/>
      <c r="W607"/>
      <c r="X607"/>
      <c r="Y607"/>
      <c r="Z607"/>
    </row>
    <row r="608" spans="1:26" s="1" customFormat="1">
      <c r="A608" s="9"/>
      <c r="B608" s="4"/>
      <c r="D608"/>
      <c r="E608"/>
      <c r="F608"/>
      <c r="J608"/>
      <c r="K608" s="3"/>
      <c r="L608"/>
      <c r="P608"/>
      <c r="Q608"/>
      <c r="R608"/>
      <c r="S608"/>
      <c r="T608"/>
      <c r="U608"/>
      <c r="V608"/>
      <c r="W608"/>
      <c r="X608"/>
      <c r="Y608"/>
      <c r="Z608"/>
    </row>
    <row r="609" spans="1:26" s="1" customFormat="1">
      <c r="A609" s="9"/>
      <c r="B609" s="4"/>
      <c r="D609"/>
      <c r="E609"/>
      <c r="F609"/>
      <c r="J609"/>
      <c r="K609" s="3"/>
      <c r="L609"/>
      <c r="P609"/>
      <c r="Q609"/>
      <c r="R609"/>
      <c r="S609"/>
      <c r="T609"/>
      <c r="U609"/>
      <c r="V609"/>
      <c r="W609"/>
      <c r="X609"/>
      <c r="Y609"/>
      <c r="Z609"/>
    </row>
    <row r="610" spans="1:26" s="1" customFormat="1">
      <c r="A610" s="9"/>
      <c r="B610" s="4"/>
      <c r="D610"/>
      <c r="E610"/>
      <c r="F610"/>
      <c r="J610"/>
      <c r="K610" s="3"/>
      <c r="L610"/>
      <c r="P610"/>
      <c r="Q610"/>
      <c r="R610"/>
      <c r="S610"/>
      <c r="T610"/>
      <c r="U610"/>
      <c r="V610"/>
      <c r="W610"/>
      <c r="X610"/>
      <c r="Y610"/>
      <c r="Z610"/>
    </row>
    <row r="611" spans="1:26" s="1" customFormat="1">
      <c r="A611" s="9"/>
      <c r="B611" s="4"/>
      <c r="D611"/>
      <c r="E611"/>
      <c r="F611"/>
      <c r="J611"/>
      <c r="K611" s="3"/>
      <c r="L611"/>
      <c r="P611"/>
      <c r="Q611"/>
      <c r="R611"/>
      <c r="S611"/>
      <c r="T611"/>
      <c r="U611"/>
      <c r="V611"/>
      <c r="W611"/>
      <c r="X611"/>
      <c r="Y611"/>
      <c r="Z611"/>
    </row>
    <row r="612" spans="1:26" s="1" customFormat="1">
      <c r="A612" s="9"/>
      <c r="B612" s="4"/>
      <c r="D612"/>
      <c r="E612"/>
      <c r="F612"/>
      <c r="J612"/>
      <c r="K612" s="3"/>
      <c r="L612"/>
      <c r="P612"/>
      <c r="Q612"/>
      <c r="R612"/>
      <c r="S612"/>
      <c r="T612"/>
      <c r="U612"/>
      <c r="V612"/>
      <c r="W612"/>
      <c r="X612"/>
      <c r="Y612"/>
      <c r="Z612"/>
    </row>
    <row r="613" spans="1:26" s="1" customFormat="1">
      <c r="A613" s="9"/>
      <c r="B613" s="4"/>
      <c r="D613"/>
      <c r="E613"/>
      <c r="F613"/>
      <c r="J613"/>
      <c r="K613" s="3"/>
      <c r="L613"/>
      <c r="P613"/>
      <c r="Q613"/>
      <c r="R613"/>
      <c r="S613"/>
      <c r="T613"/>
      <c r="U613"/>
      <c r="V613"/>
      <c r="W613"/>
      <c r="X613"/>
      <c r="Y613"/>
      <c r="Z613"/>
    </row>
    <row r="614" spans="1:26" s="1" customFormat="1">
      <c r="A614" s="9"/>
      <c r="B614" s="4"/>
      <c r="D614"/>
      <c r="E614"/>
      <c r="F614"/>
      <c r="J614"/>
      <c r="K614" s="3"/>
      <c r="L614"/>
      <c r="P614"/>
      <c r="Q614"/>
      <c r="R614"/>
      <c r="S614"/>
      <c r="T614"/>
      <c r="U614"/>
      <c r="V614"/>
      <c r="W614"/>
      <c r="X614"/>
      <c r="Y614"/>
      <c r="Z614"/>
    </row>
    <row r="615" spans="1:26" s="1" customFormat="1">
      <c r="A615" s="9"/>
      <c r="B615" s="4"/>
      <c r="D615"/>
      <c r="E615"/>
      <c r="F615"/>
      <c r="J615"/>
      <c r="K615" s="3"/>
      <c r="L615"/>
      <c r="P615"/>
      <c r="Q615"/>
      <c r="R615"/>
      <c r="S615"/>
      <c r="T615"/>
      <c r="U615"/>
      <c r="V615"/>
      <c r="W615"/>
      <c r="X615"/>
      <c r="Y615"/>
      <c r="Z615"/>
    </row>
    <row r="616" spans="1:26" s="1" customFormat="1">
      <c r="A616" s="9"/>
      <c r="B616" s="4"/>
      <c r="D616"/>
      <c r="E616"/>
      <c r="F616"/>
      <c r="J616"/>
      <c r="K616" s="3"/>
      <c r="L616"/>
      <c r="P616"/>
      <c r="Q616"/>
      <c r="R616"/>
      <c r="S616"/>
      <c r="T616"/>
      <c r="U616"/>
      <c r="V616"/>
      <c r="W616"/>
      <c r="X616"/>
      <c r="Y616"/>
      <c r="Z616"/>
    </row>
    <row r="617" spans="1:26" s="1" customFormat="1">
      <c r="A617" s="9"/>
      <c r="B617" s="4"/>
      <c r="D617"/>
      <c r="E617"/>
      <c r="F617"/>
      <c r="J617"/>
      <c r="K617" s="3"/>
      <c r="L617"/>
      <c r="P617"/>
      <c r="Q617"/>
      <c r="R617"/>
      <c r="S617"/>
      <c r="T617"/>
      <c r="U617"/>
      <c r="V617"/>
      <c r="W617"/>
      <c r="X617"/>
      <c r="Y617"/>
      <c r="Z617"/>
    </row>
    <row r="618" spans="1:26" s="1" customFormat="1">
      <c r="A618" s="9"/>
      <c r="B618" s="4"/>
      <c r="D618"/>
      <c r="E618"/>
      <c r="F618"/>
      <c r="J618"/>
      <c r="K618" s="3"/>
      <c r="L618"/>
      <c r="P618"/>
      <c r="Q618"/>
      <c r="R618"/>
      <c r="S618"/>
      <c r="T618"/>
      <c r="U618"/>
      <c r="V618"/>
      <c r="W618"/>
      <c r="X618"/>
      <c r="Y618"/>
      <c r="Z618"/>
    </row>
    <row r="619" spans="1:26" s="1" customFormat="1">
      <c r="A619" s="9"/>
      <c r="B619" s="4"/>
      <c r="D619"/>
      <c r="E619"/>
      <c r="F619"/>
      <c r="J619"/>
      <c r="K619" s="3"/>
      <c r="L619"/>
      <c r="P619"/>
      <c r="Q619"/>
      <c r="R619"/>
      <c r="S619"/>
      <c r="T619"/>
      <c r="U619"/>
      <c r="V619"/>
      <c r="W619"/>
      <c r="X619"/>
      <c r="Y619"/>
      <c r="Z619"/>
    </row>
    <row r="620" spans="1:26" s="1" customFormat="1">
      <c r="A620" s="9"/>
      <c r="B620" s="4"/>
      <c r="D620"/>
      <c r="E620"/>
      <c r="F620"/>
      <c r="J620"/>
      <c r="K620" s="3"/>
      <c r="L620"/>
      <c r="P620"/>
      <c r="Q620"/>
      <c r="R620"/>
      <c r="S620"/>
      <c r="T620"/>
      <c r="U620"/>
      <c r="V620"/>
      <c r="W620"/>
      <c r="X620"/>
      <c r="Y620"/>
      <c r="Z620"/>
    </row>
    <row r="621" spans="1:26" s="1" customFormat="1">
      <c r="A621" s="9"/>
      <c r="B621" s="4"/>
      <c r="D621"/>
      <c r="E621"/>
      <c r="F621"/>
      <c r="J621"/>
      <c r="K621" s="3"/>
      <c r="L621"/>
      <c r="P621"/>
      <c r="Q621"/>
      <c r="R621"/>
      <c r="S621"/>
      <c r="T621"/>
      <c r="U621"/>
      <c r="V621"/>
      <c r="W621"/>
      <c r="X621"/>
      <c r="Y621"/>
      <c r="Z621"/>
    </row>
    <row r="622" spans="1:26" s="1" customFormat="1">
      <c r="A622" s="9"/>
      <c r="B622" s="4"/>
      <c r="D622"/>
      <c r="E622"/>
      <c r="F622"/>
      <c r="J622"/>
      <c r="K622" s="3"/>
      <c r="L622"/>
      <c r="P622"/>
      <c r="Q622"/>
      <c r="R622"/>
      <c r="S622"/>
      <c r="T622"/>
      <c r="U622"/>
      <c r="V622"/>
      <c r="W622"/>
      <c r="X622"/>
      <c r="Y622"/>
      <c r="Z622"/>
    </row>
    <row r="623" spans="1:26" s="1" customFormat="1">
      <c r="A623" s="9"/>
      <c r="B623" s="4"/>
      <c r="D623"/>
      <c r="E623"/>
      <c r="F623"/>
      <c r="J623"/>
      <c r="K623" s="3"/>
      <c r="L623"/>
      <c r="P623"/>
      <c r="Q623"/>
      <c r="R623"/>
      <c r="S623"/>
      <c r="T623"/>
      <c r="U623"/>
      <c r="V623"/>
      <c r="W623"/>
      <c r="X623"/>
      <c r="Y623"/>
      <c r="Z623"/>
    </row>
    <row r="624" spans="1:26" s="1" customFormat="1">
      <c r="A624" s="9"/>
      <c r="B624" s="4"/>
      <c r="D624"/>
      <c r="E624"/>
      <c r="F624"/>
      <c r="J624"/>
      <c r="K624" s="3"/>
      <c r="L624"/>
      <c r="P624"/>
      <c r="Q624"/>
      <c r="R624"/>
      <c r="S624"/>
      <c r="T624"/>
      <c r="U624"/>
      <c r="V624"/>
      <c r="W624"/>
      <c r="X624"/>
      <c r="Y624"/>
      <c r="Z624"/>
    </row>
    <row r="625" spans="1:26" s="1" customFormat="1">
      <c r="A625" s="9"/>
      <c r="B625" s="4"/>
      <c r="D625"/>
      <c r="E625"/>
      <c r="F625"/>
      <c r="J625"/>
      <c r="K625" s="3"/>
      <c r="L625"/>
      <c r="P625"/>
      <c r="Q625"/>
      <c r="R625"/>
      <c r="S625"/>
      <c r="T625"/>
      <c r="U625"/>
      <c r="V625"/>
      <c r="W625"/>
      <c r="X625"/>
      <c r="Y625"/>
      <c r="Z625"/>
    </row>
    <row r="626" spans="1:26" s="1" customFormat="1">
      <c r="A626" s="9"/>
      <c r="B626" s="4"/>
      <c r="D626"/>
      <c r="E626"/>
      <c r="F626"/>
      <c r="J626"/>
      <c r="K626" s="3"/>
      <c r="L626"/>
      <c r="P626"/>
      <c r="Q626"/>
      <c r="R626"/>
      <c r="S626"/>
      <c r="T626"/>
      <c r="U626"/>
      <c r="V626"/>
      <c r="W626"/>
      <c r="X626"/>
      <c r="Y626"/>
      <c r="Z626"/>
    </row>
    <row r="627" spans="1:26" s="1" customFormat="1">
      <c r="A627" s="9"/>
      <c r="B627" s="4"/>
      <c r="D627"/>
      <c r="E627"/>
      <c r="F627"/>
      <c r="J627"/>
      <c r="K627" s="3"/>
      <c r="L627"/>
      <c r="P627"/>
      <c r="Q627"/>
      <c r="R627"/>
      <c r="S627"/>
      <c r="T627"/>
      <c r="U627"/>
      <c r="V627"/>
      <c r="W627"/>
      <c r="X627"/>
      <c r="Y627"/>
      <c r="Z627"/>
    </row>
    <row r="628" spans="1:26" s="1" customFormat="1">
      <c r="A628" s="9"/>
      <c r="B628" s="4"/>
      <c r="D628"/>
      <c r="E628"/>
      <c r="F628"/>
      <c r="J628"/>
      <c r="K628" s="3"/>
      <c r="L628"/>
      <c r="P628"/>
      <c r="Q628"/>
      <c r="R628"/>
      <c r="S628"/>
      <c r="T628"/>
      <c r="U628"/>
      <c r="V628"/>
      <c r="W628"/>
      <c r="X628"/>
      <c r="Y628"/>
      <c r="Z628"/>
    </row>
    <row r="629" spans="1:26" s="1" customFormat="1">
      <c r="A629" s="9"/>
      <c r="B629" s="4"/>
      <c r="D629"/>
      <c r="E629"/>
      <c r="F629"/>
      <c r="J629"/>
      <c r="K629" s="3"/>
      <c r="L629"/>
      <c r="P629"/>
      <c r="Q629"/>
      <c r="R629"/>
      <c r="S629"/>
      <c r="T629"/>
      <c r="U629"/>
      <c r="V629"/>
      <c r="W629"/>
      <c r="X629"/>
      <c r="Y629"/>
      <c r="Z629"/>
    </row>
    <row r="630" spans="1:26" s="1" customFormat="1">
      <c r="A630" s="9"/>
      <c r="B630" s="4"/>
      <c r="D630"/>
      <c r="E630"/>
      <c r="F630"/>
      <c r="J630"/>
      <c r="K630" s="3"/>
      <c r="L630"/>
      <c r="P630"/>
      <c r="Q630"/>
      <c r="R630"/>
      <c r="S630"/>
      <c r="T630"/>
      <c r="U630"/>
      <c r="V630"/>
      <c r="W630"/>
      <c r="X630"/>
      <c r="Y630"/>
      <c r="Z630"/>
    </row>
    <row r="631" spans="1:26" s="1" customFormat="1">
      <c r="A631" s="9"/>
      <c r="B631" s="4"/>
      <c r="D631"/>
      <c r="E631"/>
      <c r="F631"/>
      <c r="J631"/>
      <c r="K631" s="3"/>
      <c r="L631"/>
      <c r="P631"/>
      <c r="Q631"/>
      <c r="R631"/>
      <c r="S631"/>
      <c r="T631"/>
      <c r="U631"/>
      <c r="V631"/>
      <c r="W631"/>
      <c r="X631"/>
      <c r="Y631"/>
      <c r="Z631"/>
    </row>
    <row r="632" spans="1:26" s="1" customFormat="1">
      <c r="A632" s="9"/>
      <c r="B632" s="4"/>
      <c r="D632"/>
      <c r="E632"/>
      <c r="F632"/>
      <c r="J632"/>
      <c r="K632" s="3"/>
      <c r="L632"/>
      <c r="P632"/>
      <c r="Q632"/>
      <c r="R632"/>
      <c r="S632"/>
      <c r="T632"/>
      <c r="U632"/>
      <c r="V632"/>
      <c r="W632"/>
      <c r="X632"/>
      <c r="Y632"/>
      <c r="Z632"/>
    </row>
    <row r="633" spans="1:26" s="1" customFormat="1">
      <c r="A633" s="9"/>
      <c r="B633" s="4"/>
      <c r="D633"/>
      <c r="E633"/>
      <c r="F633"/>
      <c r="J633"/>
      <c r="K633" s="3"/>
      <c r="L633"/>
      <c r="P633"/>
      <c r="Q633"/>
      <c r="R633"/>
      <c r="S633"/>
      <c r="T633"/>
      <c r="U633"/>
      <c r="V633"/>
      <c r="W633"/>
      <c r="X633"/>
      <c r="Y633"/>
      <c r="Z633"/>
    </row>
    <row r="634" spans="1:26" s="1" customFormat="1">
      <c r="A634" s="9"/>
      <c r="B634" s="4"/>
      <c r="D634"/>
      <c r="E634"/>
      <c r="F634"/>
      <c r="J634"/>
      <c r="K634" s="3"/>
      <c r="L634"/>
      <c r="P634"/>
      <c r="Q634"/>
      <c r="R634"/>
      <c r="S634"/>
      <c r="T634"/>
      <c r="U634"/>
      <c r="V634"/>
      <c r="W634"/>
      <c r="X634"/>
      <c r="Y634"/>
      <c r="Z634"/>
    </row>
    <row r="635" spans="1:26" s="1" customFormat="1">
      <c r="A635" s="9"/>
      <c r="B635" s="4"/>
      <c r="D635"/>
      <c r="E635"/>
      <c r="F635"/>
      <c r="J635"/>
      <c r="K635" s="3"/>
      <c r="L635"/>
      <c r="P635"/>
      <c r="Q635"/>
      <c r="R635"/>
      <c r="S635"/>
      <c r="T635"/>
      <c r="U635"/>
      <c r="V635"/>
      <c r="W635"/>
      <c r="X635"/>
      <c r="Y635"/>
      <c r="Z635"/>
    </row>
    <row r="636" spans="1:26" s="1" customFormat="1">
      <c r="A636" s="9"/>
      <c r="B636" s="4"/>
      <c r="D636"/>
      <c r="E636"/>
      <c r="F636"/>
      <c r="J636"/>
      <c r="K636" s="3"/>
      <c r="L636"/>
      <c r="P636"/>
      <c r="Q636"/>
      <c r="R636"/>
      <c r="S636"/>
      <c r="T636"/>
      <c r="U636"/>
      <c r="V636"/>
      <c r="W636"/>
      <c r="X636"/>
      <c r="Y636"/>
      <c r="Z636"/>
    </row>
    <row r="637" spans="1:26" s="1" customFormat="1">
      <c r="A637" s="9"/>
      <c r="B637" s="4"/>
      <c r="D637"/>
      <c r="E637"/>
      <c r="F637"/>
      <c r="J637"/>
      <c r="K637" s="3"/>
      <c r="L637"/>
      <c r="P637"/>
      <c r="Q637"/>
      <c r="R637"/>
      <c r="S637"/>
      <c r="T637"/>
      <c r="U637"/>
      <c r="V637"/>
      <c r="W637"/>
      <c r="X637"/>
      <c r="Y637"/>
      <c r="Z637"/>
    </row>
    <row r="638" spans="1:26" s="1" customFormat="1">
      <c r="A638" s="9"/>
      <c r="B638" s="4"/>
      <c r="D638"/>
      <c r="E638"/>
      <c r="F638"/>
      <c r="J638"/>
      <c r="K638" s="3"/>
      <c r="L638"/>
      <c r="P638"/>
      <c r="Q638"/>
      <c r="R638"/>
      <c r="S638"/>
      <c r="T638"/>
      <c r="U638"/>
      <c r="V638"/>
      <c r="W638"/>
      <c r="X638"/>
      <c r="Y638"/>
      <c r="Z638"/>
    </row>
    <row r="639" spans="1:26" s="1" customFormat="1">
      <c r="A639" s="9"/>
      <c r="B639" s="4"/>
      <c r="D639"/>
      <c r="E639"/>
      <c r="F639"/>
      <c r="J639"/>
      <c r="K639" s="3"/>
      <c r="L639"/>
      <c r="P639"/>
      <c r="Q639"/>
      <c r="R639"/>
      <c r="S639"/>
      <c r="T639"/>
      <c r="U639"/>
      <c r="V639"/>
      <c r="W639"/>
      <c r="X639"/>
      <c r="Y639"/>
      <c r="Z639"/>
    </row>
    <row r="640" spans="1:26" s="1" customFormat="1">
      <c r="A640" s="9"/>
      <c r="B640" s="4"/>
      <c r="D640"/>
      <c r="E640"/>
      <c r="F640"/>
      <c r="J640"/>
      <c r="K640" s="3"/>
      <c r="L640"/>
      <c r="P640"/>
      <c r="Q640"/>
      <c r="R640"/>
      <c r="S640"/>
      <c r="T640"/>
      <c r="U640"/>
      <c r="V640"/>
      <c r="W640"/>
      <c r="X640"/>
      <c r="Y640"/>
      <c r="Z640"/>
    </row>
    <row r="641" spans="1:26" s="1" customFormat="1">
      <c r="A641" s="9"/>
      <c r="B641" s="4"/>
      <c r="D641"/>
      <c r="E641"/>
      <c r="F641"/>
      <c r="J641"/>
      <c r="K641" s="3"/>
      <c r="L641"/>
      <c r="P641"/>
      <c r="Q641"/>
      <c r="R641"/>
      <c r="S641"/>
      <c r="T641"/>
      <c r="U641"/>
      <c r="V641"/>
      <c r="W641"/>
      <c r="X641"/>
      <c r="Y641"/>
      <c r="Z641"/>
    </row>
    <row r="642" spans="1:26" s="1" customFormat="1">
      <c r="A642" s="9"/>
      <c r="B642" s="4"/>
      <c r="D642"/>
      <c r="E642"/>
      <c r="F642"/>
      <c r="J642"/>
      <c r="K642" s="3"/>
      <c r="L642"/>
      <c r="P642"/>
      <c r="Q642"/>
      <c r="R642"/>
      <c r="S642"/>
      <c r="T642"/>
      <c r="U642"/>
      <c r="V642"/>
      <c r="W642"/>
      <c r="X642"/>
      <c r="Y642"/>
      <c r="Z642"/>
    </row>
    <row r="643" spans="1:26" s="1" customFormat="1">
      <c r="A643" s="9"/>
      <c r="B643" s="4"/>
      <c r="D643"/>
      <c r="E643"/>
      <c r="F643"/>
      <c r="J643"/>
      <c r="K643" s="3"/>
      <c r="L643"/>
      <c r="P643"/>
      <c r="Q643"/>
      <c r="R643"/>
      <c r="S643"/>
      <c r="T643"/>
      <c r="U643"/>
      <c r="V643"/>
      <c r="W643"/>
      <c r="X643"/>
      <c r="Y643"/>
      <c r="Z643"/>
    </row>
    <row r="644" spans="1:26" s="1" customFormat="1">
      <c r="A644" s="9"/>
      <c r="B644" s="4"/>
      <c r="D644"/>
      <c r="E644"/>
      <c r="F644"/>
      <c r="J644"/>
      <c r="K644" s="3"/>
      <c r="L644"/>
      <c r="P644"/>
      <c r="Q644"/>
      <c r="R644"/>
      <c r="S644"/>
      <c r="T644"/>
      <c r="U644"/>
      <c r="V644"/>
      <c r="W644"/>
      <c r="X644"/>
      <c r="Y644"/>
      <c r="Z644"/>
    </row>
    <row r="645" spans="1:26" s="1" customFormat="1">
      <c r="A645" s="9"/>
      <c r="B645" s="4"/>
      <c r="D645"/>
      <c r="E645"/>
      <c r="F645"/>
      <c r="J645"/>
      <c r="K645" s="3"/>
      <c r="L645"/>
      <c r="P645"/>
      <c r="Q645"/>
      <c r="R645"/>
      <c r="S645"/>
      <c r="T645"/>
      <c r="U645"/>
      <c r="V645"/>
      <c r="W645"/>
      <c r="X645"/>
      <c r="Y645"/>
      <c r="Z645"/>
    </row>
    <row r="646" spans="1:26" s="1" customFormat="1">
      <c r="A646" s="9"/>
      <c r="B646" s="4"/>
      <c r="D646"/>
      <c r="E646"/>
      <c r="F646"/>
      <c r="J646"/>
      <c r="K646" s="3"/>
      <c r="L646"/>
      <c r="P646"/>
      <c r="Q646"/>
      <c r="R646"/>
      <c r="S646"/>
      <c r="T646"/>
      <c r="U646"/>
      <c r="V646"/>
      <c r="W646"/>
      <c r="X646"/>
      <c r="Y646"/>
      <c r="Z646"/>
    </row>
    <row r="647" spans="1:26" s="1" customFormat="1">
      <c r="A647" s="9"/>
      <c r="B647" s="4"/>
      <c r="D647"/>
      <c r="E647"/>
      <c r="F647"/>
      <c r="J647"/>
      <c r="K647" s="3"/>
      <c r="L647"/>
      <c r="P647"/>
      <c r="Q647"/>
      <c r="R647"/>
      <c r="S647"/>
      <c r="T647"/>
      <c r="U647"/>
      <c r="V647"/>
      <c r="W647"/>
      <c r="X647"/>
      <c r="Y647"/>
      <c r="Z647"/>
    </row>
    <row r="648" spans="1:26" s="1" customFormat="1">
      <c r="A648" s="9"/>
      <c r="B648" s="4"/>
      <c r="D648"/>
      <c r="E648"/>
      <c r="F648"/>
      <c r="J648"/>
      <c r="K648" s="3"/>
      <c r="L648"/>
      <c r="P648"/>
      <c r="Q648"/>
      <c r="R648"/>
      <c r="S648"/>
      <c r="T648"/>
      <c r="U648"/>
      <c r="V648"/>
      <c r="W648"/>
      <c r="X648"/>
      <c r="Y648"/>
      <c r="Z648"/>
    </row>
    <row r="649" spans="1:26" s="1" customFormat="1">
      <c r="A649" s="9"/>
      <c r="B649" s="4"/>
      <c r="D649"/>
      <c r="E649"/>
      <c r="F649"/>
      <c r="J649"/>
      <c r="K649" s="3"/>
      <c r="L649"/>
      <c r="P649"/>
      <c r="Q649"/>
      <c r="R649"/>
      <c r="S649"/>
      <c r="T649"/>
      <c r="U649"/>
      <c r="V649"/>
      <c r="W649"/>
      <c r="X649"/>
      <c r="Y649"/>
      <c r="Z649"/>
    </row>
    <row r="650" spans="1:26" s="1" customFormat="1">
      <c r="A650" s="9"/>
      <c r="B650" s="4"/>
      <c r="D650"/>
      <c r="E650"/>
      <c r="F650"/>
      <c r="J650"/>
      <c r="K650" s="3"/>
      <c r="L650"/>
      <c r="P650"/>
      <c r="Q650"/>
      <c r="R650"/>
      <c r="S650"/>
      <c r="T650"/>
      <c r="U650"/>
      <c r="V650"/>
      <c r="W650"/>
      <c r="X650"/>
      <c r="Y650"/>
      <c r="Z650"/>
    </row>
    <row r="651" spans="1:26" s="1" customFormat="1">
      <c r="A651" s="9"/>
      <c r="B651" s="4"/>
      <c r="D651"/>
      <c r="E651"/>
      <c r="F651"/>
      <c r="J651"/>
      <c r="K651" s="3"/>
      <c r="L651"/>
      <c r="P651"/>
      <c r="Q651"/>
      <c r="R651"/>
      <c r="S651"/>
      <c r="T651"/>
      <c r="U651"/>
      <c r="V651"/>
      <c r="W651"/>
      <c r="X651"/>
      <c r="Y651"/>
      <c r="Z651"/>
    </row>
    <row r="652" spans="1:26" s="1" customFormat="1">
      <c r="A652" s="9"/>
      <c r="B652" s="4"/>
      <c r="D652"/>
      <c r="E652"/>
      <c r="F652"/>
      <c r="J652"/>
      <c r="K652" s="3"/>
      <c r="L652"/>
      <c r="P652"/>
      <c r="Q652"/>
      <c r="R652"/>
      <c r="S652"/>
      <c r="T652"/>
      <c r="U652"/>
      <c r="V652"/>
      <c r="W652"/>
      <c r="X652"/>
      <c r="Y652"/>
      <c r="Z652"/>
    </row>
    <row r="653" spans="1:26" s="1" customFormat="1">
      <c r="A653" s="9"/>
      <c r="B653" s="4"/>
      <c r="D653"/>
      <c r="E653"/>
      <c r="F653"/>
      <c r="J653"/>
      <c r="K653" s="3"/>
      <c r="L653"/>
      <c r="P653"/>
      <c r="Q653"/>
      <c r="R653"/>
      <c r="S653"/>
      <c r="T653"/>
      <c r="U653"/>
      <c r="V653"/>
      <c r="W653"/>
      <c r="X653"/>
      <c r="Y653"/>
      <c r="Z653"/>
    </row>
    <row r="654" spans="1:26" s="1" customFormat="1">
      <c r="A654" s="9"/>
      <c r="B654" s="4"/>
      <c r="D654"/>
      <c r="E654"/>
      <c r="F654"/>
      <c r="J654"/>
      <c r="K654" s="3"/>
      <c r="L654"/>
      <c r="P654"/>
      <c r="Q654"/>
      <c r="R654"/>
      <c r="S654"/>
      <c r="T654"/>
      <c r="U654"/>
      <c r="V654"/>
      <c r="W654"/>
      <c r="X654"/>
      <c r="Y654"/>
      <c r="Z654"/>
    </row>
    <row r="655" spans="1:26" s="1" customFormat="1">
      <c r="A655" s="9"/>
      <c r="B655" s="4"/>
      <c r="D655"/>
      <c r="E655"/>
      <c r="F655"/>
      <c r="J655"/>
      <c r="K655" s="3"/>
      <c r="L655"/>
      <c r="P655"/>
      <c r="Q655"/>
      <c r="R655"/>
      <c r="S655"/>
      <c r="T655"/>
      <c r="U655"/>
      <c r="V655"/>
      <c r="W655"/>
      <c r="X655"/>
      <c r="Y655"/>
      <c r="Z655"/>
    </row>
    <row r="656" spans="1:26" s="1" customFormat="1">
      <c r="A656" s="9"/>
      <c r="B656" s="4"/>
      <c r="D656"/>
      <c r="E656"/>
      <c r="F656"/>
      <c r="J656"/>
      <c r="K656" s="3"/>
      <c r="L656"/>
      <c r="P656"/>
      <c r="Q656"/>
      <c r="R656"/>
      <c r="S656"/>
      <c r="T656"/>
      <c r="U656"/>
      <c r="V656"/>
      <c r="W656"/>
      <c r="X656"/>
      <c r="Y656"/>
      <c r="Z656"/>
    </row>
    <row r="657" spans="1:26" s="1" customFormat="1">
      <c r="A657" s="9"/>
      <c r="B657" s="4"/>
      <c r="D657"/>
      <c r="E657"/>
      <c r="F657"/>
      <c r="J657"/>
      <c r="K657" s="3"/>
      <c r="L657"/>
      <c r="P657"/>
      <c r="Q657"/>
      <c r="R657"/>
      <c r="S657"/>
      <c r="T657"/>
      <c r="U657"/>
      <c r="V657"/>
      <c r="W657"/>
      <c r="X657"/>
      <c r="Y657"/>
      <c r="Z657"/>
    </row>
    <row r="658" spans="1:26" s="1" customFormat="1">
      <c r="A658" s="9"/>
      <c r="B658" s="4"/>
      <c r="D658"/>
      <c r="E658"/>
      <c r="F658"/>
      <c r="J658"/>
      <c r="K658" s="3"/>
      <c r="L658"/>
      <c r="P658"/>
      <c r="Q658"/>
      <c r="R658"/>
      <c r="S658"/>
      <c r="T658"/>
      <c r="U658"/>
      <c r="V658"/>
      <c r="W658"/>
      <c r="X658"/>
      <c r="Y658"/>
      <c r="Z658"/>
    </row>
    <row r="659" spans="1:26" s="1" customFormat="1">
      <c r="A659" s="9"/>
      <c r="B659" s="4"/>
      <c r="D659"/>
      <c r="E659"/>
      <c r="F659"/>
      <c r="J659"/>
      <c r="K659" s="3"/>
      <c r="L659"/>
      <c r="P659"/>
      <c r="Q659"/>
      <c r="R659"/>
      <c r="S659"/>
      <c r="T659"/>
      <c r="U659"/>
      <c r="V659"/>
      <c r="W659"/>
      <c r="X659"/>
      <c r="Y659"/>
      <c r="Z659"/>
    </row>
    <row r="660" spans="1:26" s="1" customFormat="1">
      <c r="A660" s="9"/>
      <c r="B660" s="4"/>
      <c r="D660"/>
      <c r="E660"/>
      <c r="F660"/>
      <c r="J660"/>
      <c r="K660" s="3"/>
      <c r="L660"/>
      <c r="P660"/>
      <c r="Q660"/>
      <c r="R660"/>
      <c r="S660"/>
      <c r="T660"/>
      <c r="U660"/>
      <c r="V660"/>
      <c r="W660"/>
      <c r="X660"/>
      <c r="Y660"/>
      <c r="Z660"/>
    </row>
    <row r="661" spans="1:26" s="1" customFormat="1">
      <c r="A661" s="9"/>
      <c r="B661" s="4"/>
      <c r="D661"/>
      <c r="E661"/>
      <c r="F661"/>
      <c r="J661"/>
      <c r="K661" s="3"/>
      <c r="L661"/>
      <c r="P661"/>
      <c r="Q661"/>
      <c r="R661"/>
      <c r="S661"/>
      <c r="T661"/>
      <c r="U661"/>
      <c r="V661"/>
      <c r="W661"/>
      <c r="X661"/>
      <c r="Y661"/>
      <c r="Z661"/>
    </row>
    <row r="662" spans="1:26" s="1" customFormat="1">
      <c r="A662" s="9"/>
      <c r="B662" s="4"/>
      <c r="D662"/>
      <c r="E662"/>
      <c r="F662"/>
      <c r="J662"/>
      <c r="K662" s="3"/>
      <c r="L662"/>
      <c r="P662"/>
      <c r="Q662"/>
      <c r="R662"/>
      <c r="S662"/>
      <c r="T662"/>
      <c r="U662"/>
      <c r="V662"/>
      <c r="W662"/>
      <c r="X662"/>
      <c r="Y662"/>
      <c r="Z662"/>
    </row>
    <row r="663" spans="1:26" s="1" customFormat="1">
      <c r="A663" s="9"/>
      <c r="B663" s="4"/>
      <c r="D663"/>
      <c r="E663"/>
      <c r="F663"/>
      <c r="J663"/>
      <c r="K663" s="3"/>
      <c r="L663"/>
      <c r="P663"/>
      <c r="Q663"/>
      <c r="R663"/>
      <c r="S663"/>
      <c r="T663"/>
      <c r="U663"/>
      <c r="V663"/>
      <c r="W663"/>
      <c r="X663"/>
      <c r="Y663"/>
      <c r="Z663"/>
    </row>
    <row r="664" spans="1:26" s="1" customFormat="1">
      <c r="A664" s="9"/>
      <c r="B664" s="4"/>
      <c r="D664"/>
      <c r="E664"/>
      <c r="F664"/>
      <c r="J664"/>
      <c r="K664" s="3"/>
      <c r="L664"/>
      <c r="P664"/>
      <c r="Q664"/>
      <c r="R664"/>
      <c r="S664"/>
      <c r="T664"/>
      <c r="U664"/>
      <c r="V664"/>
      <c r="W664"/>
      <c r="X664"/>
      <c r="Y664"/>
      <c r="Z664"/>
    </row>
    <row r="665" spans="1:26" s="1" customFormat="1">
      <c r="A665" s="9"/>
      <c r="B665" s="4"/>
      <c r="D665"/>
      <c r="E665"/>
      <c r="F665"/>
      <c r="J665"/>
      <c r="K665" s="3"/>
      <c r="L665"/>
      <c r="P665"/>
      <c r="Q665"/>
      <c r="R665"/>
      <c r="S665"/>
      <c r="T665"/>
      <c r="U665"/>
      <c r="V665"/>
      <c r="W665"/>
      <c r="X665"/>
      <c r="Y665"/>
      <c r="Z665"/>
    </row>
    <row r="666" spans="1:26" s="1" customFormat="1">
      <c r="A666" s="9"/>
      <c r="B666" s="4"/>
      <c r="D666"/>
      <c r="E666"/>
      <c r="F666"/>
      <c r="J666"/>
      <c r="K666" s="3"/>
      <c r="L666"/>
      <c r="P666"/>
      <c r="Q666"/>
      <c r="R666"/>
      <c r="S666"/>
      <c r="T666"/>
      <c r="U666"/>
      <c r="V666"/>
      <c r="W666"/>
      <c r="X666"/>
      <c r="Y666"/>
      <c r="Z666"/>
    </row>
    <row r="667" spans="1:26" s="1" customFormat="1">
      <c r="A667" s="9"/>
      <c r="B667" s="4"/>
      <c r="D667"/>
      <c r="E667"/>
      <c r="F667"/>
      <c r="J667"/>
      <c r="K667" s="3"/>
      <c r="L667"/>
      <c r="P667"/>
      <c r="Q667"/>
      <c r="R667"/>
      <c r="S667"/>
      <c r="T667"/>
      <c r="U667"/>
      <c r="V667"/>
      <c r="W667"/>
      <c r="X667"/>
      <c r="Y667"/>
      <c r="Z667"/>
    </row>
    <row r="668" spans="1:26" s="1" customFormat="1">
      <c r="A668" s="9"/>
      <c r="B668" s="4"/>
      <c r="D668"/>
      <c r="E668"/>
      <c r="F668"/>
      <c r="J668"/>
      <c r="K668" s="3"/>
      <c r="L668"/>
      <c r="P668"/>
      <c r="Q668"/>
      <c r="R668"/>
      <c r="S668"/>
      <c r="T668"/>
      <c r="U668"/>
      <c r="V668"/>
      <c r="W668"/>
      <c r="X668"/>
      <c r="Y668"/>
      <c r="Z668"/>
    </row>
    <row r="669" spans="1:26" s="1" customFormat="1">
      <c r="A669" s="9"/>
      <c r="B669" s="4"/>
      <c r="D669"/>
      <c r="E669"/>
      <c r="F669"/>
      <c r="J669"/>
      <c r="K669" s="3"/>
      <c r="L669"/>
      <c r="P669"/>
      <c r="Q669"/>
      <c r="R669"/>
      <c r="S669"/>
      <c r="T669"/>
      <c r="U669"/>
      <c r="V669"/>
      <c r="W669"/>
      <c r="X669"/>
      <c r="Y669"/>
      <c r="Z669"/>
    </row>
    <row r="670" spans="1:26" s="1" customFormat="1">
      <c r="A670" s="9"/>
      <c r="B670" s="4"/>
      <c r="D670"/>
      <c r="E670"/>
      <c r="F670"/>
      <c r="J670"/>
      <c r="K670" s="3"/>
      <c r="L670"/>
      <c r="P670"/>
      <c r="Q670"/>
      <c r="R670"/>
      <c r="S670"/>
      <c r="T670"/>
      <c r="U670"/>
      <c r="V670"/>
      <c r="W670"/>
      <c r="X670"/>
      <c r="Y670"/>
      <c r="Z670"/>
    </row>
    <row r="671" spans="1:26" s="1" customFormat="1">
      <c r="A671" s="9"/>
      <c r="B671" s="4"/>
      <c r="D671"/>
      <c r="E671"/>
      <c r="F671"/>
      <c r="J671"/>
      <c r="K671" s="3"/>
      <c r="L671"/>
      <c r="P671"/>
      <c r="Q671"/>
      <c r="R671"/>
      <c r="S671"/>
      <c r="T671"/>
      <c r="U671"/>
      <c r="V671"/>
      <c r="W671"/>
      <c r="X671"/>
      <c r="Y671"/>
      <c r="Z671"/>
    </row>
    <row r="672" spans="1:26" s="1" customFormat="1">
      <c r="A672" s="9"/>
      <c r="B672" s="4"/>
      <c r="D672"/>
      <c r="E672"/>
      <c r="F672"/>
      <c r="J672"/>
      <c r="K672" s="3"/>
      <c r="L672"/>
      <c r="P672"/>
      <c r="Q672"/>
      <c r="R672"/>
      <c r="S672"/>
      <c r="T672"/>
      <c r="U672"/>
      <c r="V672"/>
      <c r="W672"/>
      <c r="X672"/>
      <c r="Y672"/>
      <c r="Z672"/>
    </row>
    <row r="673" spans="1:26" s="1" customFormat="1">
      <c r="A673" s="9"/>
      <c r="B673" s="4"/>
      <c r="D673"/>
      <c r="E673"/>
      <c r="F673"/>
      <c r="J673"/>
      <c r="K673" s="3"/>
      <c r="L673"/>
      <c r="P673"/>
      <c r="Q673"/>
      <c r="R673"/>
      <c r="S673"/>
      <c r="T673"/>
      <c r="U673"/>
      <c r="V673"/>
      <c r="W673"/>
      <c r="X673"/>
      <c r="Y673"/>
      <c r="Z673"/>
    </row>
    <row r="674" spans="1:26" s="1" customFormat="1">
      <c r="A674" s="9"/>
      <c r="B674" s="4"/>
      <c r="D674"/>
      <c r="E674"/>
      <c r="F674"/>
      <c r="J674"/>
      <c r="K674" s="3"/>
      <c r="L674"/>
      <c r="P674"/>
      <c r="Q674"/>
      <c r="R674"/>
      <c r="S674"/>
      <c r="T674"/>
      <c r="U674"/>
      <c r="V674"/>
      <c r="W674"/>
      <c r="X674"/>
      <c r="Y674"/>
      <c r="Z674"/>
    </row>
    <row r="675" spans="1:26" s="1" customFormat="1">
      <c r="A675" s="9"/>
      <c r="B675" s="4"/>
      <c r="D675"/>
      <c r="E675"/>
      <c r="F675"/>
      <c r="J675"/>
      <c r="K675" s="3"/>
      <c r="L675"/>
      <c r="P675"/>
      <c r="Q675"/>
      <c r="R675"/>
      <c r="S675"/>
      <c r="T675"/>
      <c r="U675"/>
      <c r="V675"/>
      <c r="W675"/>
      <c r="X675"/>
      <c r="Y675"/>
      <c r="Z675"/>
    </row>
    <row r="676" spans="1:26" s="1" customFormat="1">
      <c r="A676" s="9"/>
      <c r="B676" s="4"/>
      <c r="D676"/>
      <c r="E676"/>
      <c r="F676"/>
      <c r="J676"/>
      <c r="K676" s="3"/>
      <c r="L676"/>
      <c r="P676"/>
      <c r="Q676"/>
      <c r="R676"/>
      <c r="S676"/>
      <c r="T676"/>
      <c r="U676"/>
      <c r="V676"/>
      <c r="W676"/>
      <c r="X676"/>
      <c r="Y676"/>
      <c r="Z676"/>
    </row>
    <row r="677" spans="1:26" s="1" customFormat="1">
      <c r="A677" s="9"/>
      <c r="B677" s="4"/>
      <c r="D677"/>
      <c r="E677"/>
      <c r="F677"/>
      <c r="J677"/>
      <c r="K677" s="3"/>
      <c r="L677"/>
      <c r="P677"/>
      <c r="Q677"/>
      <c r="R677"/>
      <c r="S677"/>
      <c r="T677"/>
      <c r="U677"/>
      <c r="V677"/>
      <c r="W677"/>
      <c r="X677"/>
      <c r="Y677"/>
      <c r="Z677"/>
    </row>
    <row r="678" spans="1:26" s="1" customFormat="1">
      <c r="A678" s="9"/>
      <c r="B678" s="4"/>
      <c r="D678"/>
      <c r="E678"/>
      <c r="F678"/>
      <c r="J678"/>
      <c r="K678" s="3"/>
      <c r="L678"/>
      <c r="P678"/>
      <c r="Q678"/>
      <c r="R678"/>
      <c r="S678"/>
      <c r="T678"/>
      <c r="U678"/>
      <c r="V678"/>
      <c r="W678"/>
      <c r="X678"/>
      <c r="Y678"/>
      <c r="Z678"/>
    </row>
    <row r="679" spans="1:26" s="1" customFormat="1">
      <c r="A679" s="9"/>
      <c r="B679" s="4"/>
      <c r="D679"/>
      <c r="E679"/>
      <c r="F679"/>
      <c r="J679"/>
      <c r="K679" s="3"/>
      <c r="L679"/>
      <c r="P679"/>
      <c r="Q679"/>
      <c r="R679"/>
      <c r="S679"/>
      <c r="T679"/>
      <c r="U679"/>
      <c r="V679"/>
      <c r="W679"/>
      <c r="X679"/>
      <c r="Y679"/>
      <c r="Z679"/>
    </row>
    <row r="680" spans="1:26" s="1" customFormat="1">
      <c r="A680" s="9"/>
      <c r="B680" s="4"/>
      <c r="D680"/>
      <c r="E680"/>
      <c r="F680"/>
      <c r="J680"/>
      <c r="K680" s="3"/>
      <c r="L680"/>
      <c r="P680"/>
      <c r="Q680"/>
      <c r="R680"/>
      <c r="S680"/>
      <c r="T680"/>
      <c r="U680"/>
      <c r="V680"/>
      <c r="W680"/>
      <c r="X680"/>
      <c r="Y680"/>
      <c r="Z680"/>
    </row>
    <row r="681" spans="1:26" s="1" customFormat="1">
      <c r="A681" s="9"/>
      <c r="B681" s="4"/>
      <c r="D681"/>
      <c r="E681"/>
      <c r="F681"/>
      <c r="J681"/>
      <c r="K681" s="3"/>
      <c r="L681"/>
      <c r="P681"/>
      <c r="Q681"/>
      <c r="R681"/>
      <c r="S681"/>
      <c r="T681"/>
      <c r="U681"/>
      <c r="V681"/>
      <c r="W681"/>
      <c r="X681"/>
      <c r="Y681"/>
      <c r="Z681"/>
    </row>
    <row r="682" spans="1:26" s="1" customFormat="1">
      <c r="A682" s="9"/>
      <c r="B682" s="4"/>
      <c r="D682"/>
      <c r="E682"/>
      <c r="F682"/>
      <c r="J682"/>
      <c r="K682" s="3"/>
      <c r="L682"/>
      <c r="P682"/>
      <c r="Q682"/>
      <c r="R682"/>
      <c r="S682"/>
      <c r="T682"/>
      <c r="U682"/>
      <c r="V682"/>
      <c r="W682"/>
      <c r="X682"/>
      <c r="Y682"/>
      <c r="Z682"/>
    </row>
    <row r="683" spans="1:26" s="1" customFormat="1">
      <c r="A683" s="9"/>
      <c r="B683" s="4"/>
      <c r="D683"/>
      <c r="E683"/>
      <c r="F683"/>
      <c r="J683"/>
      <c r="K683" s="3"/>
      <c r="L683"/>
      <c r="P683"/>
      <c r="Q683"/>
      <c r="R683"/>
      <c r="S683"/>
      <c r="T683"/>
      <c r="U683"/>
      <c r="V683"/>
      <c r="W683"/>
      <c r="X683"/>
      <c r="Y683"/>
      <c r="Z683"/>
    </row>
    <row r="684" spans="1:26" s="1" customFormat="1">
      <c r="A684" s="9"/>
      <c r="B684" s="4"/>
      <c r="D684"/>
      <c r="E684"/>
      <c r="F684"/>
      <c r="J684"/>
      <c r="K684" s="3"/>
      <c r="L684"/>
      <c r="P684"/>
      <c r="Q684"/>
      <c r="R684"/>
      <c r="S684"/>
      <c r="T684"/>
      <c r="U684"/>
      <c r="V684"/>
      <c r="W684"/>
      <c r="X684"/>
      <c r="Y684"/>
      <c r="Z684"/>
    </row>
    <row r="685" spans="1:26" s="1" customFormat="1">
      <c r="A685" s="9"/>
      <c r="B685" s="4"/>
      <c r="D685"/>
      <c r="E685"/>
      <c r="F685"/>
      <c r="J685"/>
      <c r="K685" s="3"/>
      <c r="L685"/>
      <c r="P685"/>
      <c r="Q685"/>
      <c r="R685"/>
      <c r="S685"/>
      <c r="T685"/>
      <c r="U685"/>
      <c r="V685"/>
      <c r="W685"/>
      <c r="X685"/>
      <c r="Y685"/>
      <c r="Z685"/>
    </row>
    <row r="686" spans="1:26" s="1" customFormat="1">
      <c r="A686" s="9"/>
      <c r="B686" s="4"/>
      <c r="D686"/>
      <c r="E686"/>
      <c r="F686"/>
      <c r="J686"/>
      <c r="K686" s="3"/>
      <c r="L686"/>
      <c r="P686"/>
      <c r="Q686"/>
      <c r="R686"/>
      <c r="S686"/>
      <c r="T686"/>
      <c r="U686"/>
      <c r="V686"/>
      <c r="W686"/>
      <c r="X686"/>
      <c r="Y686"/>
      <c r="Z686"/>
    </row>
    <row r="687" spans="1:26" s="1" customFormat="1">
      <c r="A687" s="9"/>
      <c r="B687" s="4"/>
      <c r="D687"/>
      <c r="E687"/>
      <c r="F687"/>
      <c r="J687"/>
      <c r="K687" s="3"/>
      <c r="L687"/>
      <c r="P687"/>
      <c r="Q687"/>
      <c r="R687"/>
      <c r="S687"/>
      <c r="T687"/>
      <c r="U687"/>
      <c r="V687"/>
      <c r="W687"/>
      <c r="X687"/>
      <c r="Y687"/>
      <c r="Z687"/>
    </row>
    <row r="688" spans="1:26" s="1" customFormat="1">
      <c r="A688" s="9"/>
      <c r="B688" s="4"/>
      <c r="D688"/>
      <c r="E688"/>
      <c r="F688"/>
      <c r="J688"/>
      <c r="K688" s="3"/>
      <c r="L688"/>
      <c r="P688"/>
      <c r="Q688"/>
      <c r="R688"/>
      <c r="S688"/>
      <c r="T688"/>
      <c r="U688"/>
      <c r="V688"/>
      <c r="W688"/>
      <c r="X688"/>
      <c r="Y688"/>
      <c r="Z688"/>
    </row>
    <row r="689" spans="1:26" s="1" customFormat="1">
      <c r="A689" s="9"/>
      <c r="B689" s="4"/>
      <c r="D689"/>
      <c r="E689"/>
      <c r="F689"/>
      <c r="J689"/>
      <c r="K689" s="3"/>
      <c r="L689"/>
      <c r="P689"/>
      <c r="Q689"/>
      <c r="R689"/>
      <c r="S689"/>
      <c r="T689"/>
      <c r="U689"/>
      <c r="V689"/>
      <c r="W689"/>
      <c r="X689"/>
      <c r="Y689"/>
      <c r="Z689"/>
    </row>
    <row r="690" spans="1:26" s="1" customFormat="1">
      <c r="A690" s="9"/>
      <c r="B690" s="4"/>
      <c r="D690"/>
      <c r="E690"/>
      <c r="F690"/>
      <c r="J690"/>
      <c r="K690" s="3"/>
      <c r="L690"/>
      <c r="P690"/>
      <c r="Q690"/>
      <c r="R690"/>
      <c r="S690"/>
      <c r="T690"/>
      <c r="U690"/>
      <c r="V690"/>
      <c r="W690"/>
      <c r="X690"/>
      <c r="Y690"/>
      <c r="Z690"/>
    </row>
    <row r="691" spans="1:26" s="1" customFormat="1">
      <c r="A691" s="9"/>
      <c r="B691" s="4"/>
      <c r="D691"/>
      <c r="E691"/>
      <c r="F691"/>
      <c r="J691"/>
      <c r="K691" s="3"/>
      <c r="L691"/>
      <c r="P691"/>
      <c r="Q691"/>
      <c r="R691"/>
      <c r="S691"/>
      <c r="T691"/>
      <c r="U691"/>
      <c r="V691"/>
      <c r="W691"/>
      <c r="X691"/>
      <c r="Y691"/>
      <c r="Z691"/>
    </row>
    <row r="692" spans="1:26" s="1" customFormat="1">
      <c r="A692" s="9"/>
      <c r="B692" s="4"/>
      <c r="D692"/>
      <c r="E692"/>
      <c r="F692"/>
      <c r="J692"/>
      <c r="K692" s="3"/>
      <c r="L692"/>
      <c r="P692"/>
      <c r="Q692"/>
      <c r="R692"/>
      <c r="S692"/>
      <c r="T692"/>
      <c r="U692"/>
      <c r="V692"/>
      <c r="W692"/>
      <c r="X692"/>
      <c r="Y692"/>
      <c r="Z692"/>
    </row>
    <row r="693" spans="1:26" s="1" customFormat="1">
      <c r="A693" s="9"/>
      <c r="B693" s="4"/>
      <c r="D693"/>
      <c r="E693"/>
      <c r="F693"/>
      <c r="J693"/>
      <c r="K693" s="3"/>
      <c r="L693"/>
      <c r="P693"/>
      <c r="Q693"/>
      <c r="R693"/>
      <c r="S693"/>
      <c r="T693"/>
      <c r="U693"/>
      <c r="V693"/>
      <c r="W693"/>
      <c r="X693"/>
      <c r="Y693"/>
      <c r="Z693"/>
    </row>
    <row r="694" spans="1:26" s="1" customFormat="1">
      <c r="A694" s="9"/>
      <c r="B694" s="4"/>
      <c r="D694"/>
      <c r="E694"/>
      <c r="F694"/>
      <c r="J694"/>
      <c r="K694" s="3"/>
      <c r="L694"/>
      <c r="P694"/>
      <c r="Q694"/>
      <c r="R694"/>
      <c r="S694"/>
      <c r="T694"/>
      <c r="U694"/>
      <c r="V694"/>
      <c r="W694"/>
      <c r="X694"/>
      <c r="Y694"/>
      <c r="Z694"/>
    </row>
    <row r="695" spans="1:26" s="1" customFormat="1">
      <c r="A695" s="9"/>
      <c r="B695" s="4"/>
      <c r="D695"/>
      <c r="E695"/>
      <c r="F695"/>
      <c r="J695"/>
      <c r="K695" s="3"/>
      <c r="L695"/>
      <c r="P695"/>
      <c r="Q695"/>
      <c r="R695"/>
      <c r="S695"/>
      <c r="T695"/>
      <c r="U695"/>
      <c r="V695"/>
      <c r="W695"/>
      <c r="X695"/>
      <c r="Y695"/>
      <c r="Z695"/>
    </row>
    <row r="696" spans="1:26" s="1" customFormat="1">
      <c r="A696" s="9"/>
      <c r="B696" s="4"/>
      <c r="D696"/>
      <c r="E696"/>
      <c r="F696"/>
      <c r="J696"/>
      <c r="K696" s="3"/>
      <c r="L696"/>
      <c r="P696"/>
      <c r="Q696"/>
      <c r="R696"/>
      <c r="S696"/>
      <c r="T696"/>
      <c r="U696"/>
      <c r="V696"/>
      <c r="W696"/>
      <c r="X696"/>
      <c r="Y696"/>
      <c r="Z696"/>
    </row>
    <row r="697" spans="1:26" s="1" customFormat="1">
      <c r="A697" s="9"/>
      <c r="B697" s="4"/>
      <c r="D697"/>
      <c r="E697"/>
      <c r="F697"/>
      <c r="J697"/>
      <c r="K697" s="3"/>
      <c r="L697"/>
      <c r="P697"/>
      <c r="Q697"/>
      <c r="R697"/>
      <c r="S697"/>
      <c r="T697"/>
      <c r="U697"/>
      <c r="V697"/>
      <c r="W697"/>
      <c r="X697"/>
      <c r="Y697"/>
      <c r="Z697"/>
    </row>
    <row r="698" spans="1:26" s="1" customFormat="1">
      <c r="A698" s="9"/>
      <c r="B698" s="4"/>
      <c r="D698"/>
      <c r="E698"/>
      <c r="F698"/>
      <c r="J698"/>
      <c r="K698" s="3"/>
      <c r="L698"/>
      <c r="P698"/>
      <c r="Q698"/>
      <c r="R698"/>
      <c r="S698"/>
      <c r="T698"/>
      <c r="U698"/>
      <c r="V698"/>
      <c r="W698"/>
      <c r="X698"/>
      <c r="Y698"/>
      <c r="Z698"/>
    </row>
    <row r="699" spans="1:26" s="1" customFormat="1">
      <c r="A699" s="9"/>
      <c r="B699" s="4"/>
      <c r="D699"/>
      <c r="E699"/>
      <c r="F699"/>
      <c r="J699"/>
      <c r="K699" s="3"/>
      <c r="L699"/>
      <c r="P699"/>
      <c r="Q699"/>
      <c r="R699"/>
      <c r="S699"/>
      <c r="T699"/>
      <c r="U699"/>
      <c r="V699"/>
      <c r="W699"/>
      <c r="X699"/>
      <c r="Y699"/>
      <c r="Z699"/>
    </row>
    <row r="700" spans="1:26" s="1" customFormat="1">
      <c r="A700" s="9"/>
      <c r="B700" s="4"/>
      <c r="D700"/>
      <c r="E700"/>
      <c r="F700"/>
      <c r="J700"/>
      <c r="K700" s="3"/>
      <c r="L700"/>
      <c r="P700"/>
      <c r="Q700"/>
      <c r="R700"/>
      <c r="S700"/>
      <c r="T700"/>
      <c r="U700"/>
      <c r="V700"/>
      <c r="W700"/>
      <c r="X700"/>
      <c r="Y700"/>
      <c r="Z700"/>
    </row>
    <row r="701" spans="1:26" s="1" customFormat="1">
      <c r="A701" s="9"/>
      <c r="B701" s="4"/>
      <c r="D701"/>
      <c r="E701"/>
      <c r="F701"/>
      <c r="J701"/>
      <c r="K701" s="3"/>
      <c r="L701"/>
      <c r="P701"/>
      <c r="Q701"/>
      <c r="R701"/>
      <c r="S701"/>
      <c r="T701"/>
      <c r="U701"/>
      <c r="V701"/>
      <c r="W701"/>
      <c r="X701"/>
      <c r="Y701"/>
      <c r="Z701"/>
    </row>
    <row r="702" spans="1:26" s="1" customFormat="1">
      <c r="A702" s="9"/>
      <c r="B702" s="4"/>
      <c r="D702"/>
      <c r="E702"/>
      <c r="F702"/>
      <c r="J702"/>
      <c r="K702" s="3"/>
      <c r="L702"/>
      <c r="P702"/>
      <c r="Q702"/>
      <c r="R702"/>
      <c r="S702"/>
      <c r="T702"/>
      <c r="U702"/>
      <c r="V702"/>
      <c r="W702"/>
      <c r="X702"/>
      <c r="Y702"/>
      <c r="Z702"/>
    </row>
    <row r="703" spans="1:26" s="1" customFormat="1">
      <c r="A703" s="9"/>
      <c r="B703" s="4"/>
      <c r="D703"/>
      <c r="E703"/>
      <c r="F703"/>
      <c r="J703"/>
      <c r="K703" s="3"/>
      <c r="L703"/>
      <c r="P703"/>
      <c r="Q703"/>
      <c r="R703"/>
      <c r="S703"/>
      <c r="T703"/>
      <c r="U703"/>
      <c r="V703"/>
      <c r="W703"/>
      <c r="X703"/>
      <c r="Y703"/>
      <c r="Z703"/>
    </row>
    <row r="704" spans="1:26" s="1" customFormat="1">
      <c r="A704" s="9"/>
      <c r="B704" s="4"/>
      <c r="D704"/>
      <c r="E704"/>
      <c r="F704"/>
      <c r="J704"/>
      <c r="K704" s="3"/>
      <c r="L704"/>
      <c r="P704"/>
      <c r="Q704"/>
      <c r="R704"/>
      <c r="S704"/>
      <c r="T704"/>
      <c r="U704"/>
      <c r="V704"/>
      <c r="W704"/>
      <c r="X704"/>
      <c r="Y704"/>
      <c r="Z704"/>
    </row>
    <row r="705" spans="1:26" s="1" customFormat="1">
      <c r="A705" s="9"/>
      <c r="B705" s="4"/>
      <c r="D705"/>
      <c r="E705"/>
      <c r="F705"/>
      <c r="J705"/>
      <c r="K705" s="3"/>
      <c r="L705"/>
      <c r="P705"/>
      <c r="Q705"/>
      <c r="R705"/>
      <c r="S705"/>
      <c r="T705"/>
      <c r="U705"/>
      <c r="V705"/>
      <c r="W705"/>
      <c r="X705"/>
      <c r="Y705"/>
      <c r="Z705"/>
    </row>
    <row r="706" spans="1:26" s="1" customFormat="1">
      <c r="A706" s="9"/>
      <c r="B706" s="4"/>
      <c r="D706"/>
      <c r="E706"/>
      <c r="F706"/>
      <c r="J706"/>
      <c r="K706" s="3"/>
      <c r="L706"/>
      <c r="P706"/>
      <c r="Q706"/>
      <c r="R706"/>
      <c r="S706"/>
      <c r="T706"/>
      <c r="U706"/>
      <c r="V706"/>
      <c r="W706"/>
      <c r="X706"/>
      <c r="Y706"/>
      <c r="Z706"/>
    </row>
    <row r="707" spans="1:26" s="1" customFormat="1">
      <c r="A707" s="9"/>
      <c r="B707" s="4"/>
      <c r="D707"/>
      <c r="E707"/>
      <c r="F707"/>
      <c r="J707"/>
      <c r="K707" s="3"/>
      <c r="L707"/>
      <c r="P707"/>
      <c r="Q707"/>
      <c r="R707"/>
      <c r="S707"/>
      <c r="T707"/>
      <c r="U707"/>
      <c r="V707"/>
      <c r="W707"/>
      <c r="X707"/>
      <c r="Y707"/>
      <c r="Z707"/>
    </row>
    <row r="708" spans="1:26" s="1" customFormat="1">
      <c r="A708" s="9"/>
      <c r="B708" s="4"/>
      <c r="D708"/>
      <c r="E708"/>
      <c r="F708"/>
      <c r="J708"/>
      <c r="K708" s="3"/>
      <c r="L708"/>
      <c r="P708"/>
      <c r="Q708"/>
      <c r="R708"/>
      <c r="S708"/>
      <c r="T708"/>
      <c r="U708"/>
      <c r="V708"/>
      <c r="W708"/>
      <c r="X708"/>
      <c r="Y708"/>
      <c r="Z708"/>
    </row>
    <row r="709" spans="1:26" s="1" customFormat="1">
      <c r="A709" s="9"/>
      <c r="B709" s="4"/>
      <c r="D709"/>
      <c r="E709"/>
      <c r="F709"/>
      <c r="J709"/>
      <c r="K709" s="3"/>
      <c r="L709"/>
      <c r="P709"/>
      <c r="Q709"/>
      <c r="R709"/>
      <c r="S709"/>
      <c r="T709"/>
      <c r="U709"/>
      <c r="V709"/>
      <c r="W709"/>
      <c r="X709"/>
      <c r="Y709"/>
      <c r="Z709"/>
    </row>
    <row r="710" spans="1:26" s="1" customFormat="1">
      <c r="A710" s="9"/>
      <c r="B710" s="4"/>
      <c r="D710"/>
      <c r="E710"/>
      <c r="F710"/>
      <c r="J710"/>
      <c r="K710" s="3"/>
      <c r="L710"/>
      <c r="P710"/>
      <c r="Q710"/>
      <c r="R710"/>
      <c r="S710"/>
      <c r="T710"/>
      <c r="U710"/>
      <c r="V710"/>
      <c r="W710"/>
      <c r="X710"/>
      <c r="Y710"/>
      <c r="Z710"/>
    </row>
    <row r="711" spans="1:26" s="1" customFormat="1">
      <c r="A711" s="9"/>
      <c r="B711" s="4"/>
      <c r="D711"/>
      <c r="E711"/>
      <c r="F711"/>
      <c r="J711"/>
      <c r="K711" s="3"/>
      <c r="L711"/>
      <c r="P711"/>
      <c r="Q711"/>
      <c r="R711"/>
      <c r="S711"/>
      <c r="T711"/>
      <c r="U711"/>
      <c r="V711"/>
      <c r="W711"/>
      <c r="X711"/>
      <c r="Y711"/>
      <c r="Z711"/>
    </row>
    <row r="712" spans="1:26" s="1" customFormat="1">
      <c r="A712" s="9"/>
      <c r="B712" s="4"/>
      <c r="D712"/>
      <c r="E712"/>
      <c r="F712"/>
      <c r="J712"/>
      <c r="K712" s="3"/>
      <c r="L712"/>
      <c r="P712"/>
      <c r="Q712"/>
      <c r="R712"/>
      <c r="S712"/>
      <c r="T712"/>
      <c r="U712"/>
      <c r="V712"/>
      <c r="W712"/>
      <c r="X712"/>
      <c r="Y712"/>
      <c r="Z712"/>
    </row>
    <row r="713" spans="1:26" s="1" customFormat="1">
      <c r="A713" s="9"/>
      <c r="B713" s="4"/>
      <c r="D713"/>
      <c r="E713"/>
      <c r="F713"/>
      <c r="J713"/>
      <c r="K713" s="3"/>
      <c r="L713"/>
      <c r="P713"/>
      <c r="Q713"/>
      <c r="R713"/>
      <c r="S713"/>
      <c r="T713"/>
      <c r="U713"/>
      <c r="V713"/>
      <c r="W713"/>
      <c r="X713"/>
      <c r="Y713"/>
      <c r="Z713"/>
    </row>
    <row r="714" spans="1:26" s="1" customFormat="1">
      <c r="A714" s="9"/>
      <c r="B714" s="4"/>
      <c r="D714"/>
      <c r="E714"/>
      <c r="F714"/>
      <c r="J714"/>
      <c r="K714" s="3"/>
      <c r="L714"/>
      <c r="P714"/>
      <c r="Q714"/>
      <c r="R714"/>
      <c r="S714"/>
      <c r="T714"/>
      <c r="U714"/>
      <c r="V714"/>
      <c r="W714"/>
      <c r="X714"/>
      <c r="Y714"/>
      <c r="Z714"/>
    </row>
    <row r="715" spans="1:26" s="1" customFormat="1">
      <c r="A715" s="9"/>
      <c r="B715" s="4"/>
      <c r="D715"/>
      <c r="E715"/>
      <c r="F715"/>
      <c r="J715"/>
      <c r="K715" s="3"/>
      <c r="L715"/>
      <c r="P715"/>
      <c r="Q715"/>
      <c r="R715"/>
      <c r="S715"/>
      <c r="T715"/>
      <c r="U715"/>
      <c r="V715"/>
      <c r="W715"/>
      <c r="X715"/>
      <c r="Y715"/>
      <c r="Z715"/>
    </row>
    <row r="716" spans="1:26" s="1" customFormat="1">
      <c r="A716" s="9"/>
      <c r="B716" s="4"/>
      <c r="D716"/>
      <c r="E716"/>
      <c r="F716"/>
      <c r="J716"/>
      <c r="K716" s="3"/>
      <c r="L716"/>
      <c r="P716"/>
      <c r="Q716"/>
      <c r="R716"/>
      <c r="S716"/>
      <c r="T716"/>
      <c r="U716"/>
      <c r="V716"/>
      <c r="W716"/>
      <c r="X716"/>
      <c r="Y716"/>
      <c r="Z716"/>
    </row>
    <row r="717" spans="1:26" s="1" customFormat="1">
      <c r="A717" s="9"/>
      <c r="B717" s="4"/>
      <c r="D717"/>
      <c r="E717"/>
      <c r="F717"/>
      <c r="J717"/>
      <c r="K717" s="3"/>
      <c r="L717"/>
      <c r="P717"/>
      <c r="Q717"/>
      <c r="R717"/>
      <c r="S717"/>
      <c r="T717"/>
      <c r="U717"/>
      <c r="V717"/>
      <c r="W717"/>
      <c r="X717"/>
      <c r="Y717"/>
      <c r="Z717"/>
    </row>
    <row r="718" spans="1:26" s="1" customFormat="1">
      <c r="A718" s="9"/>
      <c r="B718" s="4"/>
      <c r="D718"/>
      <c r="E718"/>
      <c r="F718"/>
      <c r="J718"/>
      <c r="K718" s="3"/>
      <c r="L718"/>
      <c r="P718"/>
      <c r="Q718"/>
      <c r="R718"/>
      <c r="S718"/>
      <c r="T718"/>
      <c r="U718"/>
      <c r="V718"/>
      <c r="W718"/>
      <c r="X718"/>
      <c r="Y718"/>
      <c r="Z718"/>
    </row>
    <row r="719" spans="1:26" s="1" customFormat="1">
      <c r="A719" s="9"/>
      <c r="B719" s="4"/>
      <c r="D719"/>
      <c r="E719"/>
      <c r="F719"/>
      <c r="J719"/>
      <c r="K719" s="3"/>
      <c r="L719"/>
      <c r="P719"/>
      <c r="Q719"/>
      <c r="R719"/>
      <c r="S719"/>
      <c r="T719"/>
      <c r="U719"/>
      <c r="V719"/>
      <c r="W719"/>
      <c r="X719"/>
      <c r="Y719"/>
      <c r="Z719"/>
    </row>
    <row r="720" spans="1:26" s="1" customFormat="1">
      <c r="A720" s="9"/>
      <c r="B720" s="4"/>
      <c r="D720"/>
      <c r="E720"/>
      <c r="F720"/>
      <c r="J720"/>
      <c r="K720" s="3"/>
      <c r="L720"/>
      <c r="P720"/>
      <c r="Q720"/>
      <c r="R720"/>
      <c r="S720"/>
      <c r="T720"/>
      <c r="U720"/>
      <c r="V720"/>
      <c r="W720"/>
      <c r="X720"/>
      <c r="Y720"/>
      <c r="Z720"/>
    </row>
    <row r="721" spans="1:26" s="1" customFormat="1">
      <c r="A721" s="9"/>
      <c r="B721" s="4"/>
      <c r="D721"/>
      <c r="E721"/>
      <c r="F721"/>
      <c r="J721"/>
      <c r="K721" s="3"/>
      <c r="L721"/>
      <c r="P721"/>
      <c r="Q721"/>
      <c r="R721"/>
      <c r="S721"/>
      <c r="T721"/>
      <c r="U721"/>
      <c r="V721"/>
      <c r="W721"/>
      <c r="X721"/>
      <c r="Y721"/>
      <c r="Z721"/>
    </row>
    <row r="722" spans="1:26" s="1" customFormat="1">
      <c r="A722" s="9"/>
      <c r="B722" s="4"/>
      <c r="D722"/>
      <c r="E722"/>
      <c r="F722"/>
      <c r="J722"/>
      <c r="K722" s="3"/>
      <c r="L722"/>
      <c r="P722"/>
      <c r="Q722"/>
      <c r="R722"/>
      <c r="S722"/>
      <c r="T722"/>
      <c r="U722"/>
      <c r="V722"/>
      <c r="W722"/>
      <c r="X722"/>
      <c r="Y722"/>
      <c r="Z722"/>
    </row>
    <row r="723" spans="1:26" s="1" customFormat="1">
      <c r="A723" s="9"/>
      <c r="B723" s="4"/>
      <c r="D723"/>
      <c r="E723"/>
      <c r="F723"/>
      <c r="J723"/>
      <c r="K723" s="3"/>
      <c r="L723"/>
      <c r="P723"/>
      <c r="Q723"/>
      <c r="R723"/>
      <c r="S723"/>
      <c r="T723"/>
      <c r="U723"/>
      <c r="V723"/>
      <c r="W723"/>
      <c r="X723"/>
      <c r="Y723"/>
      <c r="Z723"/>
    </row>
    <row r="724" spans="1:26" s="1" customFormat="1">
      <c r="A724" s="9"/>
      <c r="B724" s="4"/>
      <c r="D724"/>
      <c r="E724"/>
      <c r="F724"/>
      <c r="J724"/>
      <c r="K724" s="3"/>
      <c r="L724"/>
      <c r="P724"/>
      <c r="Q724"/>
      <c r="R724"/>
      <c r="S724"/>
      <c r="T724"/>
      <c r="U724"/>
      <c r="V724"/>
      <c r="W724"/>
      <c r="X724"/>
      <c r="Y724"/>
      <c r="Z724"/>
    </row>
    <row r="725" spans="1:26" s="1" customFormat="1">
      <c r="A725" s="9"/>
      <c r="B725" s="4"/>
      <c r="D725"/>
      <c r="E725"/>
      <c r="F725"/>
      <c r="J725"/>
      <c r="K725" s="3"/>
      <c r="L725"/>
      <c r="P725"/>
      <c r="Q725"/>
      <c r="R725"/>
      <c r="S725"/>
      <c r="T725"/>
      <c r="U725"/>
      <c r="V725"/>
      <c r="W725"/>
      <c r="X725"/>
      <c r="Y725"/>
      <c r="Z725"/>
    </row>
    <row r="726" spans="1:26" s="1" customFormat="1">
      <c r="A726" s="9"/>
      <c r="B726" s="4"/>
      <c r="D726"/>
      <c r="E726"/>
      <c r="F726"/>
      <c r="J726"/>
      <c r="K726" s="3"/>
      <c r="L726"/>
      <c r="P726"/>
      <c r="Q726"/>
      <c r="R726"/>
      <c r="S726"/>
      <c r="T726"/>
      <c r="U726"/>
      <c r="V726"/>
      <c r="W726"/>
      <c r="X726"/>
      <c r="Y726"/>
      <c r="Z726"/>
    </row>
    <row r="727" spans="1:26" s="1" customFormat="1">
      <c r="A727" s="9"/>
      <c r="B727" s="4"/>
      <c r="D727"/>
      <c r="E727"/>
      <c r="F727"/>
      <c r="J727"/>
      <c r="K727" s="3"/>
      <c r="L727"/>
      <c r="P727"/>
      <c r="Q727"/>
      <c r="R727"/>
      <c r="S727"/>
      <c r="T727"/>
      <c r="U727"/>
      <c r="V727"/>
      <c r="W727"/>
      <c r="X727"/>
      <c r="Y727"/>
      <c r="Z727"/>
    </row>
    <row r="728" spans="1:26" s="1" customFormat="1">
      <c r="A728" s="9"/>
      <c r="B728" s="4"/>
      <c r="D728"/>
      <c r="E728"/>
      <c r="F728"/>
      <c r="J728"/>
      <c r="K728" s="3"/>
      <c r="L728"/>
      <c r="P728"/>
      <c r="Q728"/>
      <c r="R728"/>
      <c r="S728"/>
      <c r="T728"/>
      <c r="U728"/>
      <c r="V728"/>
      <c r="W728"/>
      <c r="X728"/>
      <c r="Y728"/>
      <c r="Z728"/>
    </row>
    <row r="729" spans="1:26" s="1" customFormat="1">
      <c r="A729" s="9"/>
      <c r="B729" s="4"/>
      <c r="D729"/>
      <c r="E729"/>
      <c r="F729"/>
      <c r="J729"/>
      <c r="K729" s="3"/>
      <c r="L729"/>
      <c r="P729"/>
      <c r="Q729"/>
      <c r="R729"/>
      <c r="S729"/>
      <c r="T729"/>
      <c r="U729"/>
      <c r="V729"/>
      <c r="W729"/>
      <c r="X729"/>
      <c r="Y729"/>
      <c r="Z729"/>
    </row>
    <row r="730" spans="1:26" s="1" customFormat="1">
      <c r="A730" s="9"/>
      <c r="B730" s="4"/>
      <c r="D730"/>
      <c r="E730"/>
      <c r="F730"/>
      <c r="J730"/>
      <c r="K730" s="3"/>
      <c r="L730"/>
      <c r="P730"/>
      <c r="Q730"/>
      <c r="R730"/>
      <c r="S730"/>
      <c r="T730"/>
      <c r="U730"/>
      <c r="V730"/>
      <c r="W730"/>
      <c r="X730"/>
      <c r="Y730"/>
      <c r="Z730"/>
    </row>
    <row r="731" spans="1:26" s="1" customFormat="1">
      <c r="A731" s="9"/>
      <c r="B731" s="4"/>
      <c r="D731"/>
      <c r="E731"/>
      <c r="F731"/>
      <c r="J731"/>
      <c r="K731" s="3"/>
      <c r="L731"/>
      <c r="P731"/>
      <c r="Q731"/>
      <c r="R731"/>
      <c r="S731"/>
      <c r="T731"/>
      <c r="U731"/>
      <c r="V731"/>
      <c r="W731"/>
      <c r="X731"/>
      <c r="Y731"/>
      <c r="Z731"/>
    </row>
    <row r="732" spans="1:26" s="1" customFormat="1">
      <c r="A732" s="9"/>
      <c r="B732" s="4"/>
      <c r="D732"/>
      <c r="E732"/>
      <c r="F732"/>
      <c r="J732"/>
      <c r="K732" s="3"/>
      <c r="L732"/>
      <c r="P732"/>
      <c r="Q732"/>
      <c r="R732"/>
      <c r="S732"/>
      <c r="T732"/>
      <c r="U732"/>
      <c r="V732"/>
      <c r="W732"/>
      <c r="X732"/>
      <c r="Y732"/>
      <c r="Z732"/>
    </row>
    <row r="733" spans="1:26" s="1" customFormat="1">
      <c r="A733" s="9"/>
      <c r="B733" s="4"/>
      <c r="D733"/>
      <c r="E733"/>
      <c r="F733"/>
      <c r="J733"/>
      <c r="K733" s="3"/>
      <c r="L733"/>
      <c r="P733"/>
      <c r="Q733"/>
      <c r="R733"/>
      <c r="S733"/>
      <c r="T733"/>
      <c r="U733"/>
      <c r="V733"/>
      <c r="W733"/>
      <c r="X733"/>
      <c r="Y733"/>
      <c r="Z733"/>
    </row>
    <row r="734" spans="1:26" s="1" customFormat="1">
      <c r="A734" s="9"/>
      <c r="B734" s="4"/>
      <c r="D734"/>
      <c r="E734"/>
      <c r="F734"/>
      <c r="J734"/>
      <c r="K734" s="3"/>
      <c r="L734"/>
      <c r="P734"/>
      <c r="Q734"/>
      <c r="R734"/>
      <c r="S734"/>
      <c r="T734"/>
      <c r="U734"/>
      <c r="V734"/>
      <c r="W734"/>
      <c r="X734"/>
      <c r="Y734"/>
      <c r="Z734"/>
    </row>
    <row r="735" spans="1:26" s="1" customFormat="1">
      <c r="A735" s="9"/>
      <c r="B735" s="4"/>
      <c r="D735"/>
      <c r="E735"/>
      <c r="F735"/>
      <c r="J735"/>
      <c r="K735" s="3"/>
      <c r="L735"/>
      <c r="P735"/>
      <c r="Q735"/>
      <c r="R735"/>
      <c r="S735"/>
      <c r="T735"/>
      <c r="U735"/>
      <c r="V735"/>
      <c r="W735"/>
      <c r="X735"/>
      <c r="Y735"/>
      <c r="Z735"/>
    </row>
    <row r="736" spans="1:26" s="1" customFormat="1">
      <c r="A736" s="9"/>
      <c r="B736" s="4"/>
      <c r="D736"/>
      <c r="E736"/>
      <c r="F736"/>
      <c r="J736"/>
      <c r="K736" s="3"/>
      <c r="L736"/>
      <c r="P736"/>
      <c r="Q736"/>
      <c r="R736"/>
      <c r="S736"/>
      <c r="T736"/>
      <c r="U736"/>
      <c r="V736"/>
      <c r="W736"/>
      <c r="X736"/>
      <c r="Y736"/>
      <c r="Z736"/>
    </row>
    <row r="737" spans="1:26" s="1" customFormat="1">
      <c r="A737" s="9"/>
      <c r="B737" s="4"/>
      <c r="D737"/>
      <c r="E737"/>
      <c r="F737"/>
      <c r="J737"/>
      <c r="K737" s="3"/>
      <c r="L737"/>
      <c r="P737"/>
      <c r="Q737"/>
      <c r="R737"/>
      <c r="S737"/>
      <c r="T737"/>
      <c r="U737"/>
      <c r="V737"/>
      <c r="W737"/>
      <c r="X737"/>
      <c r="Y737"/>
      <c r="Z737"/>
    </row>
    <row r="738" spans="1:26" s="1" customFormat="1">
      <c r="A738" s="9"/>
      <c r="B738" s="4"/>
      <c r="D738"/>
      <c r="E738"/>
      <c r="F738"/>
      <c r="J738"/>
      <c r="K738" s="3"/>
      <c r="L738"/>
      <c r="P738"/>
      <c r="Q738"/>
      <c r="R738"/>
      <c r="S738"/>
      <c r="T738"/>
      <c r="U738"/>
      <c r="V738"/>
      <c r="W738"/>
      <c r="X738"/>
      <c r="Y738"/>
      <c r="Z738"/>
    </row>
    <row r="739" spans="1:26" s="1" customFormat="1">
      <c r="A739" s="9"/>
      <c r="B739" s="4"/>
      <c r="D739"/>
      <c r="E739"/>
      <c r="F739"/>
      <c r="J739"/>
      <c r="K739" s="3"/>
      <c r="L739"/>
      <c r="P739"/>
      <c r="Q739"/>
      <c r="R739"/>
      <c r="S739"/>
      <c r="T739"/>
      <c r="U739"/>
      <c r="V739"/>
      <c r="W739"/>
      <c r="X739"/>
      <c r="Y739"/>
      <c r="Z739"/>
    </row>
    <row r="740" spans="1:26" s="1" customFormat="1">
      <c r="A740" s="9"/>
      <c r="B740" s="4"/>
      <c r="D740"/>
      <c r="E740"/>
      <c r="F740"/>
      <c r="J740"/>
      <c r="K740" s="3"/>
      <c r="L740"/>
      <c r="P740"/>
      <c r="Q740"/>
      <c r="R740"/>
      <c r="S740"/>
      <c r="T740"/>
      <c r="U740"/>
      <c r="V740"/>
      <c r="W740"/>
      <c r="X740"/>
      <c r="Y740"/>
      <c r="Z740"/>
    </row>
    <row r="741" spans="1:26" s="1" customFormat="1">
      <c r="A741" s="9"/>
      <c r="B741" s="4"/>
      <c r="D741"/>
      <c r="E741"/>
      <c r="F741"/>
      <c r="J741"/>
      <c r="K741" s="3"/>
      <c r="L741"/>
      <c r="P741"/>
      <c r="Q741"/>
      <c r="R741"/>
      <c r="S741"/>
      <c r="T741"/>
      <c r="U741"/>
      <c r="V741"/>
      <c r="W741"/>
      <c r="X741"/>
      <c r="Y741"/>
      <c r="Z741"/>
    </row>
    <row r="742" spans="1:26" s="1" customFormat="1">
      <c r="A742" s="9"/>
      <c r="B742" s="4"/>
      <c r="D742"/>
      <c r="E742"/>
      <c r="F742"/>
      <c r="J742"/>
      <c r="K742" s="3"/>
      <c r="L742"/>
      <c r="P742"/>
      <c r="Q742"/>
      <c r="R742"/>
      <c r="S742"/>
      <c r="T742"/>
      <c r="U742"/>
      <c r="V742"/>
      <c r="W742"/>
      <c r="X742"/>
      <c r="Y742"/>
      <c r="Z742"/>
    </row>
    <row r="743" spans="1:26" s="1" customFormat="1">
      <c r="A743" s="9"/>
      <c r="B743" s="4"/>
      <c r="D743"/>
      <c r="E743"/>
      <c r="F743"/>
      <c r="J743"/>
      <c r="K743" s="3"/>
      <c r="L743"/>
      <c r="P743"/>
      <c r="Q743"/>
      <c r="R743"/>
      <c r="S743"/>
      <c r="T743"/>
      <c r="U743"/>
      <c r="V743"/>
      <c r="W743"/>
      <c r="X743"/>
      <c r="Y743"/>
      <c r="Z743"/>
    </row>
    <row r="744" spans="1:26" s="1" customFormat="1">
      <c r="A744" s="9"/>
      <c r="B744" s="4"/>
      <c r="D744"/>
      <c r="E744"/>
      <c r="F744"/>
      <c r="J744"/>
      <c r="K744" s="3"/>
      <c r="L744"/>
      <c r="P744"/>
      <c r="Q744"/>
      <c r="R744"/>
      <c r="S744"/>
      <c r="T744"/>
      <c r="U744"/>
      <c r="V744"/>
      <c r="W744"/>
      <c r="X744"/>
      <c r="Y744"/>
      <c r="Z744"/>
    </row>
    <row r="745" spans="1:26" s="1" customFormat="1">
      <c r="A745" s="9"/>
      <c r="B745" s="4"/>
      <c r="D745"/>
      <c r="E745"/>
      <c r="F745"/>
      <c r="J745"/>
      <c r="K745" s="3"/>
      <c r="L745"/>
      <c r="P745"/>
      <c r="Q745"/>
      <c r="R745"/>
      <c r="S745"/>
      <c r="T745"/>
      <c r="U745"/>
      <c r="V745"/>
      <c r="W745"/>
      <c r="X745"/>
      <c r="Y745"/>
      <c r="Z745"/>
    </row>
    <row r="746" spans="1:26" s="1" customFormat="1">
      <c r="A746" s="9"/>
      <c r="B746" s="4"/>
      <c r="D746"/>
      <c r="E746"/>
      <c r="F746"/>
      <c r="J746"/>
      <c r="K746" s="3"/>
      <c r="L746"/>
      <c r="P746"/>
      <c r="Q746"/>
      <c r="R746"/>
      <c r="S746"/>
      <c r="T746"/>
      <c r="U746"/>
      <c r="V746"/>
      <c r="W746"/>
      <c r="X746"/>
      <c r="Y746"/>
      <c r="Z746"/>
    </row>
    <row r="747" spans="1:26" s="1" customFormat="1">
      <c r="A747" s="9"/>
      <c r="B747" s="4"/>
      <c r="D747"/>
      <c r="E747"/>
      <c r="F747"/>
      <c r="J747"/>
      <c r="K747" s="3"/>
      <c r="L747"/>
      <c r="P747"/>
      <c r="Q747"/>
      <c r="R747"/>
      <c r="S747"/>
      <c r="T747"/>
      <c r="U747"/>
      <c r="V747"/>
      <c r="W747"/>
      <c r="X747"/>
      <c r="Y747"/>
      <c r="Z747"/>
    </row>
    <row r="748" spans="1:26" s="1" customFormat="1">
      <c r="A748" s="9"/>
      <c r="B748" s="4"/>
      <c r="D748"/>
      <c r="E748"/>
      <c r="F748"/>
      <c r="J748"/>
      <c r="K748" s="3"/>
      <c r="L748"/>
      <c r="P748"/>
      <c r="Q748"/>
      <c r="R748"/>
      <c r="S748"/>
      <c r="T748"/>
      <c r="U748"/>
      <c r="V748"/>
      <c r="W748"/>
      <c r="X748"/>
      <c r="Y748"/>
      <c r="Z748"/>
    </row>
    <row r="749" spans="1:26" s="1" customFormat="1">
      <c r="A749" s="9"/>
      <c r="B749" s="4"/>
      <c r="D749"/>
      <c r="E749"/>
      <c r="F749"/>
      <c r="J749"/>
      <c r="K749" s="3"/>
      <c r="L749"/>
      <c r="P749"/>
      <c r="Q749"/>
      <c r="R749"/>
      <c r="S749"/>
      <c r="T749"/>
      <c r="U749"/>
      <c r="V749"/>
      <c r="W749"/>
      <c r="X749"/>
      <c r="Y749"/>
      <c r="Z749"/>
    </row>
    <row r="750" spans="1:26" s="1" customFormat="1">
      <c r="A750" s="9"/>
      <c r="B750" s="4"/>
      <c r="D750"/>
      <c r="E750"/>
      <c r="F750"/>
      <c r="J750"/>
      <c r="K750" s="3"/>
      <c r="L750"/>
      <c r="P750"/>
      <c r="Q750"/>
      <c r="R750"/>
      <c r="S750"/>
      <c r="T750"/>
      <c r="U750"/>
      <c r="V750"/>
      <c r="W750"/>
      <c r="X750"/>
      <c r="Y750"/>
      <c r="Z750"/>
    </row>
    <row r="751" spans="1:26" s="1" customFormat="1">
      <c r="A751" s="9"/>
      <c r="B751" s="4"/>
      <c r="D751"/>
      <c r="E751"/>
      <c r="F751"/>
      <c r="J751"/>
      <c r="K751" s="3"/>
      <c r="L751"/>
      <c r="P751"/>
      <c r="Q751"/>
      <c r="R751"/>
      <c r="S751"/>
      <c r="T751"/>
      <c r="U751"/>
      <c r="V751"/>
      <c r="W751"/>
      <c r="X751"/>
      <c r="Y751"/>
      <c r="Z751"/>
    </row>
    <row r="752" spans="1:26" s="1" customFormat="1">
      <c r="A752" s="9"/>
      <c r="B752" s="4"/>
      <c r="D752"/>
      <c r="E752"/>
      <c r="F752"/>
      <c r="J752"/>
      <c r="K752" s="3"/>
      <c r="L752"/>
      <c r="P752"/>
      <c r="Q752"/>
      <c r="R752"/>
      <c r="S752"/>
      <c r="T752"/>
      <c r="U752"/>
      <c r="V752"/>
      <c r="W752"/>
      <c r="X752"/>
      <c r="Y752"/>
      <c r="Z752"/>
    </row>
    <row r="753" spans="1:26" s="1" customFormat="1">
      <c r="A753" s="9"/>
      <c r="B753" s="4"/>
      <c r="D753"/>
      <c r="E753"/>
      <c r="F753"/>
      <c r="J753"/>
      <c r="K753" s="3"/>
      <c r="L753"/>
      <c r="P753"/>
      <c r="Q753"/>
      <c r="R753"/>
      <c r="S753"/>
      <c r="T753"/>
      <c r="U753"/>
      <c r="V753"/>
      <c r="W753"/>
      <c r="X753"/>
      <c r="Y753"/>
      <c r="Z753"/>
    </row>
    <row r="754" spans="1:26" s="1" customFormat="1">
      <c r="A754" s="9"/>
      <c r="B754" s="4"/>
      <c r="D754"/>
      <c r="E754"/>
      <c r="F754"/>
      <c r="J754"/>
      <c r="K754" s="3"/>
      <c r="L754"/>
      <c r="P754"/>
      <c r="Q754"/>
      <c r="R754"/>
      <c r="S754"/>
      <c r="T754"/>
      <c r="U754"/>
      <c r="V754"/>
      <c r="W754"/>
      <c r="X754"/>
      <c r="Y754"/>
      <c r="Z754"/>
    </row>
    <row r="755" spans="1:26" s="1" customFormat="1">
      <c r="A755" s="9"/>
      <c r="B755" s="4"/>
      <c r="D755"/>
      <c r="E755"/>
      <c r="F755"/>
      <c r="J755"/>
      <c r="K755" s="3"/>
      <c r="L755"/>
      <c r="P755"/>
      <c r="Q755"/>
      <c r="R755"/>
      <c r="S755"/>
      <c r="T755"/>
      <c r="U755"/>
      <c r="V755"/>
      <c r="W755"/>
      <c r="X755"/>
      <c r="Y755"/>
      <c r="Z755"/>
    </row>
    <row r="756" spans="1:26" s="1" customFormat="1">
      <c r="A756" s="9"/>
      <c r="B756" s="4"/>
      <c r="D756"/>
      <c r="E756"/>
      <c r="F756"/>
      <c r="J756"/>
      <c r="K756" s="3"/>
      <c r="L756"/>
      <c r="P756"/>
      <c r="Q756"/>
      <c r="R756"/>
      <c r="S756"/>
      <c r="T756"/>
      <c r="U756"/>
      <c r="V756"/>
      <c r="W756"/>
      <c r="X756"/>
      <c r="Y756"/>
      <c r="Z756"/>
    </row>
    <row r="757" spans="1:26" s="1" customFormat="1">
      <c r="A757" s="9"/>
      <c r="B757" s="4"/>
      <c r="D757"/>
      <c r="E757"/>
      <c r="F757"/>
      <c r="J757"/>
      <c r="K757" s="3"/>
      <c r="L757"/>
      <c r="P757"/>
      <c r="Q757"/>
      <c r="R757"/>
      <c r="S757"/>
      <c r="T757"/>
      <c r="U757"/>
      <c r="V757"/>
      <c r="W757"/>
      <c r="X757"/>
      <c r="Y757"/>
      <c r="Z757"/>
    </row>
    <row r="758" spans="1:26" s="1" customFormat="1">
      <c r="A758" s="9"/>
      <c r="B758" s="4"/>
      <c r="D758"/>
      <c r="E758"/>
      <c r="F758"/>
      <c r="J758"/>
      <c r="K758" s="3"/>
      <c r="L758"/>
      <c r="P758"/>
      <c r="Q758"/>
      <c r="R758"/>
      <c r="S758"/>
      <c r="T758"/>
      <c r="U758"/>
      <c r="V758"/>
      <c r="W758"/>
      <c r="X758"/>
      <c r="Y758"/>
      <c r="Z758"/>
    </row>
    <row r="759" spans="1:26" s="1" customFormat="1">
      <c r="A759" s="9"/>
      <c r="B759" s="4"/>
      <c r="D759"/>
      <c r="E759"/>
      <c r="F759"/>
      <c r="J759"/>
      <c r="K759" s="3"/>
      <c r="L759"/>
      <c r="P759"/>
      <c r="Q759"/>
      <c r="R759"/>
      <c r="S759"/>
      <c r="T759"/>
      <c r="U759"/>
      <c r="V759"/>
      <c r="W759"/>
      <c r="X759"/>
      <c r="Y759"/>
      <c r="Z759"/>
    </row>
    <row r="760" spans="1:26" s="1" customFormat="1">
      <c r="A760" s="9"/>
      <c r="B760" s="4"/>
      <c r="D760"/>
      <c r="E760"/>
      <c r="F760"/>
      <c r="J760"/>
      <c r="K760" s="3"/>
      <c r="L760"/>
      <c r="P760"/>
      <c r="Q760"/>
      <c r="R760"/>
      <c r="S760"/>
      <c r="T760"/>
      <c r="U760"/>
      <c r="V760"/>
      <c r="W760"/>
      <c r="X760"/>
      <c r="Y760"/>
      <c r="Z760"/>
    </row>
    <row r="761" spans="1:26" s="1" customFormat="1">
      <c r="A761" s="9"/>
      <c r="B761" s="4"/>
      <c r="D761"/>
      <c r="E761"/>
      <c r="F761"/>
      <c r="J761"/>
      <c r="K761" s="3"/>
      <c r="L761"/>
      <c r="P761"/>
      <c r="Q761"/>
      <c r="R761"/>
      <c r="S761"/>
      <c r="T761"/>
      <c r="U761"/>
      <c r="V761"/>
      <c r="W761"/>
      <c r="X761"/>
      <c r="Y761"/>
      <c r="Z761"/>
    </row>
    <row r="762" spans="1:26" s="1" customFormat="1">
      <c r="A762" s="9"/>
      <c r="B762" s="4"/>
      <c r="D762"/>
      <c r="E762"/>
      <c r="F762"/>
      <c r="J762"/>
      <c r="K762" s="3"/>
      <c r="L762"/>
      <c r="P762"/>
      <c r="Q762"/>
      <c r="R762"/>
      <c r="S762"/>
      <c r="T762"/>
      <c r="U762"/>
      <c r="V762"/>
      <c r="W762"/>
      <c r="X762"/>
      <c r="Y762"/>
      <c r="Z762"/>
    </row>
    <row r="763" spans="1:26" s="1" customFormat="1">
      <c r="A763" s="9"/>
      <c r="B763" s="4"/>
      <c r="D763"/>
      <c r="E763"/>
      <c r="F763"/>
      <c r="J763"/>
      <c r="K763" s="3"/>
      <c r="L763"/>
      <c r="P763"/>
      <c r="Q763"/>
      <c r="R763"/>
      <c r="S763"/>
      <c r="T763"/>
      <c r="U763"/>
      <c r="V763"/>
      <c r="W763"/>
      <c r="X763"/>
      <c r="Y763"/>
      <c r="Z763"/>
    </row>
    <row r="764" spans="1:26" s="1" customFormat="1">
      <c r="A764" s="9"/>
      <c r="B764" s="4"/>
      <c r="D764"/>
      <c r="E764"/>
      <c r="F764"/>
      <c r="J764"/>
      <c r="K764" s="3"/>
      <c r="L764"/>
      <c r="P764"/>
      <c r="Q764"/>
      <c r="R764"/>
      <c r="S764"/>
      <c r="T764"/>
      <c r="U764"/>
      <c r="V764"/>
      <c r="W764"/>
      <c r="X764"/>
      <c r="Y764"/>
      <c r="Z764"/>
    </row>
    <row r="765" spans="1:26" s="1" customFormat="1">
      <c r="A765" s="9"/>
      <c r="B765" s="4"/>
      <c r="D765"/>
      <c r="E765"/>
      <c r="F765"/>
      <c r="J765"/>
      <c r="K765" s="3"/>
      <c r="L765"/>
      <c r="P765"/>
      <c r="Q765"/>
      <c r="R765"/>
      <c r="S765"/>
      <c r="T765"/>
      <c r="U765"/>
      <c r="V765"/>
      <c r="W765"/>
      <c r="X765"/>
      <c r="Y765"/>
      <c r="Z765"/>
    </row>
    <row r="766" spans="1:26" s="1" customFormat="1">
      <c r="A766" s="9"/>
      <c r="B766" s="4"/>
      <c r="D766"/>
      <c r="E766"/>
      <c r="F766"/>
      <c r="J766"/>
      <c r="K766" s="3"/>
      <c r="L766"/>
      <c r="P766"/>
      <c r="Q766"/>
      <c r="R766"/>
      <c r="S766"/>
      <c r="T766"/>
      <c r="U766"/>
      <c r="V766"/>
      <c r="W766"/>
      <c r="X766"/>
      <c r="Y766"/>
      <c r="Z766"/>
    </row>
    <row r="767" spans="1:26" s="1" customFormat="1">
      <c r="A767" s="9"/>
      <c r="B767" s="4"/>
      <c r="D767"/>
      <c r="E767"/>
      <c r="F767"/>
      <c r="J767"/>
      <c r="K767" s="3"/>
      <c r="L767"/>
      <c r="P767"/>
      <c r="Q767"/>
      <c r="R767"/>
      <c r="S767"/>
      <c r="T767"/>
      <c r="U767"/>
      <c r="V767"/>
      <c r="W767"/>
      <c r="X767"/>
      <c r="Y767"/>
      <c r="Z767"/>
    </row>
    <row r="768" spans="1:26" s="1" customFormat="1">
      <c r="A768" s="9"/>
      <c r="B768" s="4"/>
      <c r="D768"/>
      <c r="E768"/>
      <c r="F768"/>
      <c r="J768"/>
      <c r="K768" s="3"/>
      <c r="L768"/>
      <c r="P768"/>
      <c r="Q768"/>
      <c r="R768"/>
      <c r="S768"/>
      <c r="T768"/>
      <c r="U768"/>
      <c r="V768"/>
      <c r="W768"/>
      <c r="X768"/>
      <c r="Y768"/>
      <c r="Z768"/>
    </row>
    <row r="769" spans="1:26" s="1" customFormat="1">
      <c r="A769" s="9"/>
      <c r="B769" s="4"/>
      <c r="D769"/>
      <c r="E769"/>
      <c r="F769"/>
      <c r="J769"/>
      <c r="K769" s="3"/>
      <c r="L769"/>
      <c r="P769"/>
      <c r="Q769"/>
      <c r="R769"/>
      <c r="S769"/>
      <c r="T769"/>
      <c r="U769"/>
      <c r="V769"/>
      <c r="W769"/>
      <c r="X769"/>
      <c r="Y769"/>
      <c r="Z769"/>
    </row>
    <row r="770" spans="1:26" s="1" customFormat="1">
      <c r="A770" s="9"/>
      <c r="B770" s="4"/>
      <c r="D770"/>
      <c r="E770"/>
      <c r="F770"/>
      <c r="J770"/>
      <c r="K770" s="3"/>
      <c r="L770"/>
      <c r="P770"/>
      <c r="Q770"/>
      <c r="R770"/>
      <c r="S770"/>
      <c r="T770"/>
      <c r="U770"/>
      <c r="V770"/>
      <c r="W770"/>
      <c r="X770"/>
      <c r="Y770"/>
      <c r="Z770"/>
    </row>
    <row r="771" spans="1:26" s="1" customFormat="1">
      <c r="A771" s="9"/>
      <c r="B771" s="4"/>
      <c r="D771"/>
      <c r="E771"/>
      <c r="F771"/>
      <c r="J771"/>
      <c r="K771" s="3"/>
      <c r="L771"/>
      <c r="P771"/>
      <c r="Q771"/>
      <c r="R771"/>
      <c r="S771"/>
      <c r="T771"/>
      <c r="U771"/>
      <c r="V771"/>
      <c r="W771"/>
      <c r="X771"/>
      <c r="Y771"/>
      <c r="Z771"/>
    </row>
    <row r="772" spans="1:26" s="1" customFormat="1">
      <c r="A772" s="9"/>
      <c r="B772" s="4"/>
      <c r="D772"/>
      <c r="E772"/>
      <c r="F772"/>
      <c r="J772"/>
      <c r="K772" s="3"/>
      <c r="L772"/>
      <c r="P772"/>
      <c r="Q772"/>
      <c r="R772"/>
      <c r="S772"/>
      <c r="T772"/>
      <c r="U772"/>
      <c r="V772"/>
      <c r="W772"/>
      <c r="X772"/>
      <c r="Y772"/>
      <c r="Z772"/>
    </row>
    <row r="773" spans="1:26" s="1" customFormat="1">
      <c r="A773" s="9"/>
      <c r="B773" s="4"/>
      <c r="D773"/>
      <c r="E773"/>
      <c r="F773"/>
      <c r="J773"/>
      <c r="K773" s="3"/>
      <c r="L773"/>
      <c r="P773"/>
      <c r="Q773"/>
      <c r="R773"/>
      <c r="S773"/>
      <c r="T773"/>
      <c r="U773"/>
      <c r="V773"/>
      <c r="W773"/>
      <c r="X773"/>
      <c r="Y773"/>
      <c r="Z773"/>
    </row>
    <row r="774" spans="1:26" s="1" customFormat="1">
      <c r="A774" s="9"/>
      <c r="B774" s="4"/>
      <c r="D774"/>
      <c r="E774"/>
      <c r="F774"/>
      <c r="J774"/>
      <c r="K774" s="3"/>
      <c r="L774"/>
      <c r="P774"/>
      <c r="Q774"/>
      <c r="R774"/>
      <c r="S774"/>
      <c r="T774"/>
      <c r="U774"/>
      <c r="V774"/>
      <c r="W774"/>
      <c r="X774"/>
      <c r="Y774"/>
      <c r="Z774"/>
    </row>
    <row r="775" spans="1:26" s="1" customFormat="1">
      <c r="A775" s="9"/>
      <c r="B775" s="4"/>
      <c r="D775"/>
      <c r="E775"/>
      <c r="F775"/>
      <c r="J775"/>
      <c r="K775" s="3"/>
      <c r="L775"/>
      <c r="P775"/>
      <c r="Q775"/>
      <c r="R775"/>
      <c r="S775"/>
      <c r="T775"/>
      <c r="U775"/>
      <c r="V775"/>
      <c r="W775"/>
      <c r="X775"/>
      <c r="Y775"/>
      <c r="Z775"/>
    </row>
    <row r="776" spans="1:26" s="1" customFormat="1">
      <c r="A776" s="9"/>
      <c r="B776" s="4"/>
      <c r="D776"/>
      <c r="E776"/>
      <c r="F776"/>
      <c r="J776"/>
      <c r="K776" s="3"/>
      <c r="L776"/>
      <c r="P776"/>
      <c r="Q776"/>
      <c r="R776"/>
      <c r="S776"/>
      <c r="T776"/>
      <c r="U776"/>
      <c r="V776"/>
      <c r="W776"/>
      <c r="X776"/>
      <c r="Y776"/>
      <c r="Z776"/>
    </row>
    <row r="777" spans="1:26" s="1" customFormat="1">
      <c r="A777" s="9"/>
      <c r="B777" s="4"/>
      <c r="D777"/>
      <c r="E777"/>
      <c r="F777"/>
      <c r="J777"/>
      <c r="K777" s="3"/>
      <c r="L777"/>
      <c r="P777"/>
      <c r="Q777"/>
      <c r="R777"/>
      <c r="S777"/>
      <c r="T777"/>
      <c r="U777"/>
      <c r="V777"/>
      <c r="W777"/>
      <c r="X777"/>
      <c r="Y777"/>
      <c r="Z777"/>
    </row>
    <row r="778" spans="1:26" s="1" customFormat="1">
      <c r="A778" s="9"/>
      <c r="B778" s="4"/>
      <c r="D778"/>
      <c r="E778"/>
      <c r="F778"/>
      <c r="J778"/>
      <c r="K778" s="3"/>
      <c r="L778"/>
      <c r="P778"/>
      <c r="Q778"/>
      <c r="R778"/>
      <c r="S778"/>
      <c r="T778"/>
      <c r="U778"/>
      <c r="V778"/>
      <c r="W778"/>
      <c r="X778"/>
      <c r="Y778"/>
      <c r="Z778"/>
    </row>
    <row r="779" spans="1:26" s="1" customFormat="1">
      <c r="A779" s="9"/>
      <c r="B779" s="4"/>
      <c r="D779"/>
      <c r="E779"/>
      <c r="F779"/>
      <c r="J779"/>
      <c r="K779" s="3"/>
      <c r="L779"/>
      <c r="P779"/>
      <c r="Q779"/>
      <c r="R779"/>
      <c r="S779"/>
      <c r="T779"/>
      <c r="U779"/>
      <c r="V779"/>
      <c r="W779"/>
      <c r="X779"/>
      <c r="Y779"/>
      <c r="Z779"/>
    </row>
    <row r="780" spans="1:26" s="1" customFormat="1">
      <c r="A780" s="9"/>
      <c r="B780" s="4"/>
      <c r="D780"/>
      <c r="E780"/>
      <c r="F780"/>
      <c r="J780"/>
      <c r="K780" s="3"/>
      <c r="L780"/>
      <c r="P780"/>
      <c r="Q780"/>
      <c r="R780"/>
      <c r="S780"/>
      <c r="T780"/>
      <c r="U780"/>
      <c r="V780"/>
      <c r="W780"/>
      <c r="X780"/>
      <c r="Y780"/>
      <c r="Z780"/>
    </row>
    <row r="781" spans="1:26" s="1" customFormat="1">
      <c r="A781" s="9"/>
      <c r="B781" s="4"/>
      <c r="D781"/>
      <c r="E781"/>
      <c r="F781"/>
      <c r="J781"/>
      <c r="K781" s="3"/>
      <c r="L781"/>
      <c r="P781"/>
      <c r="Q781"/>
      <c r="R781"/>
      <c r="S781"/>
      <c r="T781"/>
      <c r="U781"/>
      <c r="V781"/>
      <c r="W781"/>
      <c r="X781"/>
      <c r="Y781"/>
      <c r="Z781"/>
    </row>
    <row r="782" spans="1:26" s="1" customFormat="1">
      <c r="A782" s="9"/>
      <c r="B782" s="4"/>
      <c r="D782"/>
      <c r="E782"/>
      <c r="F782"/>
      <c r="J782"/>
      <c r="K782" s="3"/>
      <c r="L782"/>
      <c r="P782"/>
      <c r="Q782"/>
      <c r="R782"/>
      <c r="S782"/>
      <c r="T782"/>
      <c r="U782"/>
      <c r="V782"/>
      <c r="W782"/>
      <c r="X782"/>
      <c r="Y782"/>
      <c r="Z782"/>
    </row>
    <row r="783" spans="1:26" s="1" customFormat="1">
      <c r="A783" s="9"/>
      <c r="B783" s="4"/>
      <c r="D783"/>
      <c r="E783"/>
      <c r="F783"/>
      <c r="J783"/>
      <c r="K783" s="3"/>
      <c r="L783"/>
      <c r="P783"/>
      <c r="Q783"/>
      <c r="R783"/>
      <c r="S783"/>
      <c r="T783"/>
      <c r="U783"/>
      <c r="V783"/>
      <c r="W783"/>
      <c r="X783"/>
      <c r="Y783"/>
      <c r="Z783"/>
    </row>
    <row r="784" spans="1:26" s="1" customFormat="1">
      <c r="A784" s="9"/>
      <c r="B784" s="4"/>
      <c r="D784"/>
      <c r="E784"/>
      <c r="F784"/>
      <c r="J784"/>
      <c r="K784" s="3"/>
      <c r="L784"/>
      <c r="P784"/>
      <c r="Q784"/>
      <c r="R784"/>
      <c r="S784"/>
      <c r="T784"/>
      <c r="U784"/>
      <c r="V784"/>
      <c r="W784"/>
      <c r="X784"/>
      <c r="Y784"/>
      <c r="Z784"/>
    </row>
    <row r="785" spans="1:26" s="1" customFormat="1">
      <c r="A785" s="9"/>
      <c r="B785" s="4"/>
      <c r="D785"/>
      <c r="E785"/>
      <c r="F785"/>
      <c r="J785"/>
      <c r="K785" s="3"/>
      <c r="L785"/>
      <c r="P785"/>
      <c r="Q785"/>
      <c r="R785"/>
      <c r="S785"/>
      <c r="T785"/>
      <c r="U785"/>
      <c r="V785"/>
      <c r="W785"/>
      <c r="X785"/>
      <c r="Y785"/>
      <c r="Z785"/>
    </row>
    <row r="786" spans="1:26" s="1" customFormat="1">
      <c r="A786" s="9"/>
      <c r="B786" s="4"/>
      <c r="D786"/>
      <c r="E786"/>
      <c r="F786"/>
      <c r="J786"/>
      <c r="K786" s="3"/>
      <c r="L786"/>
      <c r="P786"/>
      <c r="Q786"/>
      <c r="R786"/>
      <c r="S786"/>
      <c r="T786"/>
      <c r="U786"/>
      <c r="V786"/>
      <c r="W786"/>
      <c r="X786"/>
      <c r="Y786"/>
      <c r="Z786"/>
    </row>
    <row r="787" spans="1:26" s="1" customFormat="1">
      <c r="A787" s="9"/>
      <c r="B787" s="4"/>
      <c r="D787"/>
      <c r="E787"/>
      <c r="F787"/>
      <c r="J787"/>
      <c r="K787" s="3"/>
      <c r="L787"/>
      <c r="P787"/>
      <c r="Q787"/>
      <c r="R787"/>
      <c r="S787"/>
      <c r="T787"/>
      <c r="U787"/>
      <c r="V787"/>
      <c r="W787"/>
      <c r="X787"/>
      <c r="Y787"/>
      <c r="Z787"/>
    </row>
    <row r="788" spans="1:26" s="1" customFormat="1">
      <c r="A788" s="9"/>
      <c r="B788" s="4"/>
      <c r="D788"/>
      <c r="E788"/>
      <c r="F788"/>
      <c r="J788"/>
      <c r="K788" s="3"/>
      <c r="L788"/>
      <c r="P788"/>
      <c r="Q788"/>
      <c r="R788"/>
      <c r="S788"/>
      <c r="T788"/>
      <c r="U788"/>
      <c r="V788"/>
      <c r="W788"/>
      <c r="X788"/>
      <c r="Y788"/>
      <c r="Z788"/>
    </row>
    <row r="789" spans="1:26" s="1" customFormat="1">
      <c r="A789" s="9"/>
      <c r="B789" s="4"/>
      <c r="D789"/>
      <c r="E789"/>
      <c r="F789"/>
      <c r="J789"/>
      <c r="K789" s="3"/>
      <c r="L789"/>
      <c r="P789"/>
      <c r="Q789"/>
      <c r="R789"/>
      <c r="S789"/>
      <c r="T789"/>
      <c r="U789"/>
      <c r="V789"/>
      <c r="W789"/>
      <c r="X789"/>
      <c r="Y789"/>
      <c r="Z789"/>
    </row>
    <row r="790" spans="1:26" s="1" customFormat="1">
      <c r="A790" s="9"/>
      <c r="B790" s="4"/>
      <c r="D790"/>
      <c r="E790"/>
      <c r="F790"/>
      <c r="J790"/>
      <c r="K790" s="3"/>
      <c r="L790"/>
      <c r="P790"/>
      <c r="Q790"/>
      <c r="R790"/>
      <c r="S790"/>
      <c r="T790"/>
      <c r="U790"/>
      <c r="V790"/>
      <c r="W790"/>
      <c r="X790"/>
      <c r="Y790"/>
      <c r="Z790"/>
    </row>
    <row r="791" spans="1:26" s="1" customFormat="1">
      <c r="A791" s="9"/>
      <c r="B791" s="4"/>
      <c r="D791"/>
      <c r="E791"/>
      <c r="F791"/>
      <c r="J791"/>
      <c r="K791" s="3"/>
      <c r="L791"/>
      <c r="P791"/>
      <c r="Q791"/>
      <c r="R791"/>
      <c r="S791"/>
      <c r="T791"/>
      <c r="U791"/>
      <c r="V791"/>
      <c r="W791"/>
      <c r="X791"/>
      <c r="Y791"/>
      <c r="Z791"/>
    </row>
    <row r="792" spans="1:26" s="1" customFormat="1">
      <c r="A792" s="9"/>
      <c r="B792" s="4"/>
      <c r="D792"/>
      <c r="E792"/>
      <c r="F792"/>
      <c r="J792"/>
      <c r="K792" s="3"/>
      <c r="L792"/>
      <c r="P792"/>
      <c r="Q792"/>
      <c r="R792"/>
      <c r="S792"/>
      <c r="T792"/>
      <c r="U792"/>
      <c r="V792"/>
      <c r="W792"/>
      <c r="X792"/>
      <c r="Y792"/>
      <c r="Z792"/>
    </row>
    <row r="793" spans="1:26" s="1" customFormat="1">
      <c r="A793" s="9"/>
      <c r="B793" s="4"/>
      <c r="D793"/>
      <c r="E793"/>
      <c r="F793"/>
      <c r="J793"/>
      <c r="K793" s="3"/>
      <c r="L793"/>
      <c r="P793"/>
      <c r="Q793"/>
      <c r="R793"/>
      <c r="S793"/>
      <c r="T793"/>
      <c r="U793"/>
      <c r="V793"/>
      <c r="W793"/>
      <c r="X793"/>
      <c r="Y793"/>
      <c r="Z793"/>
    </row>
    <row r="794" spans="1:26" s="1" customFormat="1">
      <c r="A794" s="9"/>
      <c r="B794" s="4"/>
      <c r="D794"/>
      <c r="E794"/>
      <c r="F794"/>
      <c r="J794"/>
      <c r="K794" s="3"/>
      <c r="L794"/>
      <c r="P794"/>
      <c r="Q794"/>
      <c r="R794"/>
      <c r="S794"/>
      <c r="T794"/>
      <c r="U794"/>
      <c r="V794"/>
      <c r="W794"/>
      <c r="X794"/>
      <c r="Y794"/>
      <c r="Z794"/>
    </row>
    <row r="795" spans="1:26" s="1" customFormat="1">
      <c r="A795" s="9"/>
      <c r="B795" s="4"/>
      <c r="D795"/>
      <c r="E795"/>
      <c r="F795"/>
      <c r="J795"/>
      <c r="K795" s="3"/>
      <c r="L795"/>
      <c r="P795"/>
      <c r="Q795"/>
      <c r="R795"/>
      <c r="S795"/>
      <c r="T795"/>
      <c r="U795"/>
      <c r="V795"/>
      <c r="W795"/>
      <c r="X795"/>
      <c r="Y795"/>
      <c r="Z795"/>
    </row>
    <row r="796" spans="1:26" s="1" customFormat="1">
      <c r="A796" s="9"/>
      <c r="B796" s="4"/>
      <c r="D796"/>
      <c r="E796"/>
      <c r="F796"/>
      <c r="J796"/>
      <c r="K796" s="3"/>
      <c r="L796"/>
      <c r="P796"/>
      <c r="Q796"/>
      <c r="R796"/>
      <c r="S796"/>
      <c r="T796"/>
      <c r="U796"/>
      <c r="V796"/>
      <c r="W796"/>
      <c r="X796"/>
      <c r="Y796"/>
      <c r="Z796"/>
    </row>
    <row r="797" spans="1:26" s="1" customFormat="1">
      <c r="A797" s="9"/>
      <c r="B797" s="4"/>
      <c r="D797"/>
      <c r="E797"/>
      <c r="F797"/>
      <c r="J797"/>
      <c r="K797" s="3"/>
      <c r="L797"/>
      <c r="P797"/>
      <c r="Q797"/>
      <c r="R797"/>
      <c r="S797"/>
      <c r="T797"/>
      <c r="U797"/>
      <c r="V797"/>
      <c r="W797"/>
      <c r="X797"/>
      <c r="Y797"/>
      <c r="Z797"/>
    </row>
    <row r="798" spans="1:26" s="1" customFormat="1">
      <c r="A798" s="9"/>
      <c r="B798" s="4"/>
      <c r="D798"/>
      <c r="E798"/>
      <c r="F798"/>
      <c r="J798"/>
      <c r="K798" s="3"/>
      <c r="L798"/>
      <c r="P798"/>
      <c r="Q798"/>
      <c r="R798"/>
      <c r="S798"/>
      <c r="T798"/>
      <c r="U798"/>
      <c r="V798"/>
      <c r="W798"/>
      <c r="X798"/>
      <c r="Y798"/>
      <c r="Z798"/>
    </row>
    <row r="799" spans="1:26" s="1" customFormat="1">
      <c r="A799" s="9"/>
      <c r="B799" s="4"/>
      <c r="D799"/>
      <c r="E799"/>
      <c r="F799"/>
      <c r="J799"/>
      <c r="K799" s="3"/>
      <c r="L799"/>
      <c r="P799"/>
      <c r="Q799"/>
      <c r="R799"/>
      <c r="S799"/>
      <c r="T799"/>
      <c r="U799"/>
      <c r="V799"/>
      <c r="W799"/>
      <c r="X799"/>
      <c r="Y799"/>
      <c r="Z799"/>
    </row>
    <row r="800" spans="1:26" s="1" customFormat="1">
      <c r="A800" s="9"/>
      <c r="B800" s="4"/>
      <c r="D800"/>
      <c r="E800"/>
      <c r="F800"/>
      <c r="J800"/>
      <c r="K800" s="3"/>
      <c r="L800"/>
      <c r="P800"/>
      <c r="Q800"/>
      <c r="R800"/>
      <c r="S800"/>
      <c r="T800"/>
      <c r="U800"/>
      <c r="V800"/>
      <c r="W800"/>
      <c r="X800"/>
      <c r="Y800"/>
      <c r="Z800"/>
    </row>
    <row r="801" spans="1:26" s="1" customFormat="1">
      <c r="A801" s="9"/>
      <c r="B801" s="4"/>
      <c r="D801"/>
      <c r="E801"/>
      <c r="F801"/>
      <c r="J801"/>
      <c r="K801" s="3"/>
      <c r="L801"/>
      <c r="P801"/>
      <c r="Q801"/>
      <c r="R801"/>
      <c r="S801"/>
      <c r="T801"/>
      <c r="U801"/>
      <c r="V801"/>
      <c r="W801"/>
      <c r="X801"/>
      <c r="Y801"/>
      <c r="Z801"/>
    </row>
    <row r="802" spans="1:26" s="1" customFormat="1">
      <c r="A802" s="9"/>
      <c r="B802" s="4"/>
      <c r="D802"/>
      <c r="E802"/>
      <c r="F802"/>
      <c r="J802"/>
      <c r="K802" s="3"/>
      <c r="L802"/>
      <c r="P802"/>
      <c r="Q802"/>
      <c r="R802"/>
      <c r="S802"/>
      <c r="T802"/>
      <c r="U802"/>
      <c r="V802"/>
      <c r="W802"/>
      <c r="X802"/>
      <c r="Y802"/>
      <c r="Z802"/>
    </row>
    <row r="803" spans="1:26" s="1" customFormat="1">
      <c r="A803" s="9"/>
      <c r="B803" s="4"/>
      <c r="D803"/>
      <c r="E803"/>
      <c r="F803"/>
      <c r="J803"/>
      <c r="K803" s="3"/>
      <c r="L803"/>
      <c r="P803"/>
      <c r="Q803"/>
      <c r="R803"/>
      <c r="S803"/>
      <c r="T803"/>
      <c r="U803"/>
      <c r="V803"/>
      <c r="W803"/>
      <c r="X803"/>
      <c r="Y803"/>
      <c r="Z803"/>
    </row>
    <row r="804" spans="1:26" s="1" customFormat="1">
      <c r="A804" s="9"/>
      <c r="B804" s="4"/>
      <c r="D804"/>
      <c r="E804"/>
      <c r="F804"/>
      <c r="J804"/>
      <c r="K804" s="3"/>
      <c r="L804"/>
      <c r="P804"/>
      <c r="Q804"/>
      <c r="R804"/>
      <c r="S804"/>
      <c r="T804"/>
      <c r="U804"/>
      <c r="V804"/>
      <c r="W804"/>
      <c r="X804"/>
      <c r="Y804"/>
      <c r="Z804"/>
    </row>
    <row r="805" spans="1:26" s="1" customFormat="1">
      <c r="A805" s="9"/>
      <c r="B805" s="4"/>
      <c r="D805"/>
      <c r="E805"/>
      <c r="F805"/>
      <c r="J805"/>
      <c r="K805" s="3"/>
      <c r="L805"/>
      <c r="P805"/>
      <c r="Q805"/>
      <c r="R805"/>
      <c r="S805"/>
      <c r="T805"/>
      <c r="U805"/>
      <c r="V805"/>
      <c r="W805"/>
      <c r="X805"/>
      <c r="Y805"/>
      <c r="Z805"/>
    </row>
    <row r="806" spans="1:26" s="1" customFormat="1">
      <c r="A806" s="9"/>
      <c r="B806" s="4"/>
      <c r="D806"/>
      <c r="E806"/>
      <c r="F806"/>
      <c r="J806"/>
      <c r="K806" s="3"/>
      <c r="L806"/>
      <c r="P806"/>
      <c r="Q806"/>
      <c r="R806"/>
      <c r="S806"/>
      <c r="T806"/>
      <c r="U806"/>
      <c r="V806"/>
      <c r="W806"/>
      <c r="X806"/>
      <c r="Y806"/>
      <c r="Z806"/>
    </row>
    <row r="807" spans="1:26" s="1" customFormat="1">
      <c r="A807" s="9"/>
      <c r="B807" s="4"/>
      <c r="D807"/>
      <c r="E807"/>
      <c r="F807"/>
      <c r="J807"/>
      <c r="K807" s="3"/>
      <c r="L807"/>
      <c r="P807"/>
      <c r="Q807"/>
      <c r="R807"/>
      <c r="S807"/>
      <c r="T807"/>
      <c r="U807"/>
      <c r="V807"/>
      <c r="W807"/>
      <c r="X807"/>
      <c r="Y807"/>
      <c r="Z807"/>
    </row>
    <row r="808" spans="1:26" s="1" customFormat="1">
      <c r="A808" s="9"/>
      <c r="B808" s="4"/>
      <c r="D808"/>
      <c r="E808"/>
      <c r="F808"/>
      <c r="J808"/>
      <c r="K808" s="3"/>
      <c r="L808"/>
      <c r="P808"/>
      <c r="Q808"/>
      <c r="R808"/>
      <c r="S808"/>
      <c r="T808"/>
      <c r="U808"/>
      <c r="V808"/>
      <c r="W808"/>
      <c r="X808"/>
      <c r="Y808"/>
      <c r="Z808"/>
    </row>
    <row r="809" spans="1:26" s="1" customFormat="1">
      <c r="A809" s="9"/>
      <c r="B809" s="4"/>
      <c r="D809"/>
      <c r="E809"/>
      <c r="F809"/>
      <c r="J809"/>
      <c r="K809" s="3"/>
      <c r="L809"/>
      <c r="P809"/>
      <c r="Q809"/>
      <c r="R809"/>
      <c r="S809"/>
      <c r="T809"/>
      <c r="U809"/>
      <c r="V809"/>
      <c r="W809"/>
      <c r="X809"/>
      <c r="Y809"/>
      <c r="Z809"/>
    </row>
    <row r="810" spans="1:26" s="1" customFormat="1">
      <c r="A810" s="9"/>
      <c r="B810" s="4"/>
      <c r="D810"/>
      <c r="E810"/>
      <c r="F810"/>
      <c r="J810"/>
      <c r="K810" s="3"/>
      <c r="L810"/>
      <c r="P810"/>
      <c r="Q810"/>
      <c r="R810"/>
      <c r="S810"/>
      <c r="T810"/>
      <c r="U810"/>
      <c r="V810"/>
      <c r="W810"/>
      <c r="X810"/>
      <c r="Y810"/>
      <c r="Z810"/>
    </row>
    <row r="811" spans="1:26" s="1" customFormat="1">
      <c r="A811" s="9"/>
      <c r="B811" s="4"/>
      <c r="D811"/>
      <c r="E811"/>
      <c r="F811"/>
      <c r="J811"/>
      <c r="K811" s="3"/>
      <c r="L811"/>
      <c r="P811"/>
      <c r="Q811"/>
      <c r="R811"/>
      <c r="S811"/>
      <c r="T811"/>
      <c r="U811"/>
      <c r="V811"/>
      <c r="W811"/>
      <c r="X811"/>
      <c r="Y811"/>
      <c r="Z811"/>
    </row>
    <row r="812" spans="1:26" s="1" customFormat="1">
      <c r="A812" s="9"/>
      <c r="B812" s="4"/>
      <c r="D812"/>
      <c r="E812"/>
      <c r="F812"/>
      <c r="J812"/>
      <c r="K812" s="3"/>
      <c r="L812"/>
      <c r="P812"/>
      <c r="Q812"/>
      <c r="R812"/>
      <c r="S812"/>
      <c r="T812"/>
      <c r="U812"/>
      <c r="V812"/>
      <c r="W812"/>
      <c r="X812"/>
      <c r="Y812"/>
      <c r="Z812"/>
    </row>
    <row r="813" spans="1:26" s="1" customFormat="1">
      <c r="A813" s="9"/>
      <c r="B813" s="4"/>
      <c r="D813"/>
      <c r="E813"/>
      <c r="F813"/>
      <c r="J813"/>
      <c r="K813" s="3"/>
      <c r="L813"/>
      <c r="P813"/>
      <c r="Q813"/>
      <c r="R813"/>
      <c r="S813"/>
      <c r="T813"/>
      <c r="U813"/>
      <c r="V813"/>
      <c r="W813"/>
      <c r="X813"/>
      <c r="Y813"/>
      <c r="Z813"/>
    </row>
    <row r="814" spans="1:26" s="1" customFormat="1">
      <c r="A814" s="9"/>
      <c r="B814" s="4"/>
      <c r="D814"/>
      <c r="E814"/>
      <c r="F814"/>
      <c r="J814"/>
      <c r="K814" s="3"/>
      <c r="L814"/>
      <c r="P814"/>
      <c r="Q814"/>
      <c r="R814"/>
      <c r="S814"/>
      <c r="T814"/>
      <c r="U814"/>
      <c r="V814"/>
      <c r="W814"/>
      <c r="X814"/>
      <c r="Y814"/>
      <c r="Z814"/>
    </row>
    <row r="815" spans="1:26" s="1" customFormat="1">
      <c r="A815" s="9"/>
      <c r="B815" s="4"/>
      <c r="D815"/>
      <c r="E815"/>
      <c r="F815"/>
      <c r="J815"/>
      <c r="K815" s="3"/>
      <c r="L815"/>
      <c r="P815"/>
      <c r="Q815"/>
      <c r="R815"/>
      <c r="S815"/>
      <c r="T815"/>
      <c r="U815"/>
      <c r="V815"/>
      <c r="W815"/>
      <c r="X815"/>
      <c r="Y815"/>
      <c r="Z815"/>
    </row>
    <row r="816" spans="1:26" s="1" customFormat="1">
      <c r="A816" s="9"/>
      <c r="B816" s="4"/>
      <c r="D816"/>
      <c r="E816"/>
      <c r="F816"/>
      <c r="J816"/>
      <c r="K816" s="3"/>
      <c r="L816"/>
      <c r="P816"/>
      <c r="Q816"/>
      <c r="R816"/>
      <c r="S816"/>
      <c r="T816"/>
      <c r="U816"/>
      <c r="V816"/>
      <c r="W816"/>
      <c r="X816"/>
      <c r="Y816"/>
      <c r="Z816"/>
    </row>
    <row r="817" spans="1:26" s="1" customFormat="1">
      <c r="A817" s="9"/>
      <c r="B817" s="4"/>
      <c r="D817"/>
      <c r="E817"/>
      <c r="F817"/>
      <c r="J817"/>
      <c r="K817" s="3"/>
      <c r="L817"/>
      <c r="P817"/>
      <c r="Q817"/>
      <c r="R817"/>
      <c r="S817"/>
      <c r="T817"/>
      <c r="U817"/>
      <c r="V817"/>
      <c r="W817"/>
      <c r="X817"/>
      <c r="Y817"/>
      <c r="Z817"/>
    </row>
    <row r="818" spans="1:26" s="1" customFormat="1">
      <c r="A818" s="9"/>
      <c r="B818" s="4"/>
      <c r="D818"/>
      <c r="E818"/>
      <c r="F818"/>
      <c r="J818"/>
      <c r="K818" s="3"/>
      <c r="L818"/>
      <c r="P818"/>
      <c r="Q818"/>
      <c r="R818"/>
      <c r="S818"/>
      <c r="T818"/>
      <c r="U818"/>
      <c r="V818"/>
      <c r="W818"/>
      <c r="X818"/>
      <c r="Y818"/>
      <c r="Z818"/>
    </row>
    <row r="819" spans="1:26" s="1" customFormat="1">
      <c r="A819" s="9"/>
      <c r="B819" s="4"/>
      <c r="D819"/>
      <c r="E819"/>
      <c r="F819"/>
      <c r="J819"/>
      <c r="K819" s="3"/>
      <c r="L819"/>
      <c r="P819"/>
      <c r="Q819"/>
      <c r="R819"/>
      <c r="S819"/>
      <c r="T819"/>
      <c r="U819"/>
      <c r="V819"/>
      <c r="W819"/>
      <c r="X819"/>
      <c r="Y819"/>
      <c r="Z819"/>
    </row>
    <row r="820" spans="1:26" s="1" customFormat="1">
      <c r="A820" s="9"/>
      <c r="B820" s="4"/>
      <c r="D820"/>
      <c r="E820"/>
      <c r="F820"/>
      <c r="J820"/>
      <c r="K820" s="3"/>
      <c r="L820"/>
      <c r="P820"/>
      <c r="Q820"/>
      <c r="R820"/>
      <c r="S820"/>
      <c r="T820"/>
      <c r="U820"/>
      <c r="V820"/>
      <c r="W820"/>
      <c r="X820"/>
      <c r="Y820"/>
      <c r="Z820"/>
    </row>
    <row r="821" spans="1:26" s="1" customFormat="1">
      <c r="A821" s="9"/>
      <c r="B821" s="4"/>
      <c r="D821"/>
      <c r="E821"/>
      <c r="F821"/>
      <c r="J821"/>
      <c r="K821" s="3"/>
      <c r="L821"/>
      <c r="P821"/>
      <c r="Q821"/>
      <c r="R821"/>
      <c r="S821"/>
      <c r="T821"/>
      <c r="U821"/>
      <c r="V821"/>
      <c r="W821"/>
      <c r="X821"/>
      <c r="Y821"/>
      <c r="Z821"/>
    </row>
    <row r="822" spans="1:26" s="1" customFormat="1">
      <c r="A822" s="9"/>
      <c r="B822" s="4"/>
      <c r="D822"/>
      <c r="E822"/>
      <c r="F822"/>
      <c r="J822"/>
      <c r="K822" s="3"/>
      <c r="L822"/>
      <c r="P822"/>
      <c r="Q822"/>
      <c r="R822"/>
      <c r="S822"/>
      <c r="T822"/>
      <c r="U822"/>
      <c r="V822"/>
      <c r="W822"/>
      <c r="X822"/>
      <c r="Y822"/>
      <c r="Z822"/>
    </row>
    <row r="823" spans="1:26" s="1" customFormat="1">
      <c r="A823" s="9"/>
      <c r="B823" s="4"/>
      <c r="D823"/>
      <c r="E823"/>
      <c r="F823"/>
      <c r="J823"/>
      <c r="K823" s="3"/>
      <c r="L823"/>
      <c r="P823"/>
      <c r="Q823"/>
      <c r="R823"/>
      <c r="S823"/>
      <c r="T823"/>
      <c r="U823"/>
      <c r="V823"/>
      <c r="W823"/>
      <c r="X823"/>
      <c r="Y823"/>
      <c r="Z823"/>
    </row>
    <row r="824" spans="1:26" s="1" customFormat="1">
      <c r="A824" s="9"/>
      <c r="B824" s="4"/>
      <c r="D824"/>
      <c r="E824"/>
      <c r="F824"/>
      <c r="J824"/>
      <c r="K824" s="3"/>
      <c r="L824"/>
      <c r="P824"/>
      <c r="Q824"/>
      <c r="R824"/>
      <c r="S824"/>
      <c r="T824"/>
      <c r="U824"/>
      <c r="V824"/>
      <c r="W824"/>
      <c r="X824"/>
      <c r="Y824"/>
      <c r="Z824"/>
    </row>
    <row r="825" spans="1:26" s="1" customFormat="1">
      <c r="A825" s="9"/>
      <c r="B825" s="4"/>
      <c r="D825"/>
      <c r="E825"/>
      <c r="F825"/>
      <c r="J825"/>
      <c r="K825" s="3"/>
      <c r="L825"/>
      <c r="P825"/>
      <c r="Q825"/>
      <c r="R825"/>
      <c r="S825"/>
      <c r="T825"/>
      <c r="U825"/>
      <c r="V825"/>
      <c r="W825"/>
      <c r="X825"/>
      <c r="Y825"/>
      <c r="Z825"/>
    </row>
    <row r="826" spans="1:26" s="1" customFormat="1">
      <c r="A826" s="9"/>
      <c r="B826" s="4"/>
      <c r="D826"/>
      <c r="E826"/>
      <c r="F826"/>
      <c r="J826"/>
      <c r="K826" s="3"/>
      <c r="L826"/>
      <c r="P826"/>
      <c r="Q826"/>
      <c r="R826"/>
      <c r="S826"/>
      <c r="T826"/>
      <c r="U826"/>
      <c r="V826"/>
      <c r="W826"/>
      <c r="X826"/>
      <c r="Y826"/>
      <c r="Z826"/>
    </row>
    <row r="827" spans="1:26" s="1" customFormat="1">
      <c r="A827" s="9"/>
      <c r="B827" s="4"/>
      <c r="D827"/>
      <c r="E827"/>
      <c r="F827"/>
      <c r="J827"/>
      <c r="K827" s="3"/>
      <c r="L827"/>
      <c r="P827"/>
      <c r="Q827"/>
      <c r="R827"/>
      <c r="S827"/>
      <c r="T827"/>
      <c r="U827"/>
      <c r="V827"/>
      <c r="W827"/>
      <c r="X827"/>
      <c r="Y827"/>
      <c r="Z827"/>
    </row>
    <row r="828" spans="1:26" s="1" customFormat="1">
      <c r="A828" s="9"/>
      <c r="B828" s="4"/>
      <c r="D828"/>
      <c r="E828"/>
      <c r="F828"/>
      <c r="J828"/>
      <c r="K828" s="3"/>
      <c r="L828"/>
      <c r="P828"/>
      <c r="Q828"/>
      <c r="R828"/>
      <c r="S828"/>
      <c r="T828"/>
      <c r="U828"/>
      <c r="V828"/>
      <c r="W828"/>
      <c r="X828"/>
      <c r="Y828"/>
      <c r="Z828"/>
    </row>
    <row r="829" spans="1:26" s="1" customFormat="1">
      <c r="A829" s="9"/>
      <c r="B829" s="4"/>
      <c r="D829"/>
      <c r="E829"/>
      <c r="F829"/>
      <c r="J829"/>
      <c r="K829" s="3"/>
      <c r="L829"/>
      <c r="P829"/>
      <c r="Q829"/>
      <c r="R829"/>
      <c r="S829"/>
      <c r="T829"/>
      <c r="U829"/>
      <c r="V829"/>
      <c r="W829"/>
      <c r="X829"/>
      <c r="Y829"/>
      <c r="Z829"/>
    </row>
    <row r="830" spans="1:26" s="1" customFormat="1">
      <c r="A830" s="9"/>
      <c r="B830" s="4"/>
      <c r="D830"/>
      <c r="E830"/>
      <c r="F830"/>
      <c r="J830"/>
      <c r="K830" s="3"/>
      <c r="L830"/>
      <c r="P830"/>
      <c r="Q830"/>
      <c r="R830"/>
      <c r="S830"/>
      <c r="T830"/>
      <c r="U830"/>
      <c r="V830"/>
      <c r="W830"/>
      <c r="X830"/>
      <c r="Y830"/>
      <c r="Z830"/>
    </row>
    <row r="831" spans="1:26" s="1" customFormat="1">
      <c r="A831" s="9"/>
      <c r="B831" s="4"/>
      <c r="D831"/>
      <c r="E831"/>
      <c r="F831"/>
      <c r="J831"/>
      <c r="K831" s="3"/>
      <c r="L831"/>
      <c r="P831"/>
      <c r="Q831"/>
      <c r="R831"/>
      <c r="S831"/>
      <c r="T831"/>
      <c r="U831"/>
      <c r="V831"/>
      <c r="W831"/>
      <c r="X831"/>
      <c r="Y831"/>
      <c r="Z831"/>
    </row>
    <row r="832" spans="1:26" s="1" customFormat="1">
      <c r="A832" s="9"/>
      <c r="B832" s="4"/>
      <c r="D832"/>
      <c r="E832"/>
      <c r="F832"/>
      <c r="J832"/>
      <c r="K832" s="3"/>
      <c r="L832"/>
      <c r="P832"/>
      <c r="Q832"/>
      <c r="R832"/>
      <c r="S832"/>
      <c r="T832"/>
      <c r="U832"/>
      <c r="V832"/>
      <c r="W832"/>
      <c r="X832"/>
      <c r="Y832"/>
      <c r="Z832"/>
    </row>
    <row r="833" spans="1:26" s="1" customFormat="1">
      <c r="A833" s="9"/>
      <c r="B833" s="4"/>
      <c r="D833"/>
      <c r="E833"/>
      <c r="F833"/>
      <c r="J833"/>
      <c r="K833" s="3"/>
      <c r="L833"/>
      <c r="P833"/>
      <c r="Q833"/>
      <c r="R833"/>
      <c r="S833"/>
      <c r="T833"/>
      <c r="U833"/>
      <c r="V833"/>
      <c r="W833"/>
      <c r="X833"/>
      <c r="Y833"/>
      <c r="Z833"/>
    </row>
    <row r="834" spans="1:26" s="1" customFormat="1">
      <c r="A834" s="9"/>
      <c r="B834" s="4"/>
      <c r="D834"/>
      <c r="E834"/>
      <c r="F834"/>
      <c r="J834"/>
      <c r="K834" s="3"/>
      <c r="L834"/>
      <c r="P834"/>
      <c r="Q834"/>
      <c r="R834"/>
      <c r="S834"/>
      <c r="T834"/>
      <c r="U834"/>
      <c r="V834"/>
      <c r="W834"/>
      <c r="X834"/>
      <c r="Y834"/>
      <c r="Z834"/>
    </row>
    <row r="835" spans="1:26" s="1" customFormat="1">
      <c r="A835" s="9"/>
      <c r="B835" s="4"/>
      <c r="D835"/>
      <c r="E835"/>
      <c r="F835"/>
      <c r="J835"/>
      <c r="K835" s="3"/>
      <c r="L835"/>
      <c r="P835"/>
      <c r="Q835"/>
      <c r="R835"/>
      <c r="S835"/>
      <c r="T835"/>
      <c r="U835"/>
      <c r="V835"/>
      <c r="W835"/>
      <c r="X835"/>
      <c r="Y835"/>
      <c r="Z835"/>
    </row>
    <row r="836" spans="1:26" s="1" customFormat="1">
      <c r="A836" s="9"/>
      <c r="B836" s="4"/>
      <c r="D836"/>
      <c r="E836"/>
      <c r="F836"/>
      <c r="J836"/>
      <c r="K836" s="3"/>
      <c r="L836"/>
      <c r="P836"/>
      <c r="Q836"/>
      <c r="R836"/>
      <c r="S836"/>
      <c r="T836"/>
      <c r="U836"/>
      <c r="V836"/>
      <c r="W836"/>
      <c r="X836"/>
      <c r="Y836"/>
      <c r="Z836"/>
    </row>
    <row r="837" spans="1:26" s="1" customFormat="1">
      <c r="A837" s="9"/>
      <c r="B837" s="4"/>
      <c r="D837"/>
      <c r="E837"/>
      <c r="F837"/>
      <c r="J837"/>
      <c r="K837" s="3"/>
      <c r="L837"/>
      <c r="P837"/>
      <c r="Q837"/>
      <c r="R837"/>
      <c r="S837"/>
      <c r="T837"/>
      <c r="U837"/>
      <c r="V837"/>
      <c r="W837"/>
      <c r="X837"/>
      <c r="Y837"/>
      <c r="Z837"/>
    </row>
    <row r="838" spans="1:26" s="1" customFormat="1">
      <c r="A838" s="9"/>
      <c r="B838" s="4"/>
      <c r="D838"/>
      <c r="E838"/>
      <c r="F838"/>
      <c r="J838"/>
      <c r="K838" s="3"/>
      <c r="L838"/>
      <c r="P838"/>
      <c r="Q838"/>
      <c r="R838"/>
      <c r="S838"/>
      <c r="T838"/>
      <c r="U838"/>
      <c r="V838"/>
      <c r="W838"/>
      <c r="X838"/>
      <c r="Y838"/>
      <c r="Z838"/>
    </row>
    <row r="839" spans="1:26" s="1" customFormat="1">
      <c r="A839" s="9"/>
      <c r="B839" s="4"/>
      <c r="D839"/>
      <c r="E839"/>
      <c r="F839"/>
      <c r="J839"/>
      <c r="K839" s="3"/>
      <c r="L839"/>
      <c r="P839"/>
      <c r="Q839"/>
      <c r="R839"/>
      <c r="S839"/>
      <c r="T839"/>
      <c r="U839"/>
      <c r="V839"/>
      <c r="W839"/>
      <c r="X839"/>
      <c r="Y839"/>
      <c r="Z839"/>
    </row>
    <row r="840" spans="1:26" s="1" customFormat="1">
      <c r="A840" s="9"/>
      <c r="B840" s="4"/>
      <c r="D840"/>
      <c r="E840"/>
      <c r="F840"/>
      <c r="J840"/>
      <c r="K840" s="3"/>
      <c r="L840"/>
      <c r="P840"/>
      <c r="Q840"/>
      <c r="R840"/>
      <c r="S840"/>
      <c r="T840"/>
      <c r="U840"/>
      <c r="V840"/>
      <c r="W840"/>
      <c r="X840"/>
      <c r="Y840"/>
      <c r="Z840"/>
    </row>
    <row r="841" spans="1:26" s="1" customFormat="1">
      <c r="A841" s="9"/>
      <c r="B841" s="4"/>
      <c r="D841"/>
      <c r="E841"/>
      <c r="F841"/>
      <c r="J841"/>
      <c r="K841" s="3"/>
      <c r="L841"/>
      <c r="P841"/>
      <c r="Q841"/>
      <c r="R841"/>
      <c r="S841"/>
      <c r="T841"/>
      <c r="U841"/>
      <c r="V841"/>
      <c r="W841"/>
      <c r="X841"/>
      <c r="Y841"/>
      <c r="Z841"/>
    </row>
    <row r="842" spans="1:26" s="1" customFormat="1">
      <c r="A842" s="9"/>
      <c r="B842" s="4"/>
      <c r="D842"/>
      <c r="E842"/>
      <c r="F842"/>
      <c r="J842"/>
      <c r="K842" s="3"/>
      <c r="L842"/>
      <c r="P842"/>
      <c r="Q842"/>
      <c r="R842"/>
      <c r="S842"/>
      <c r="T842"/>
      <c r="U842"/>
      <c r="V842"/>
      <c r="W842"/>
      <c r="X842"/>
      <c r="Y842"/>
      <c r="Z842"/>
    </row>
    <row r="843" spans="1:26" s="1" customFormat="1">
      <c r="A843" s="9"/>
      <c r="B843" s="4"/>
      <c r="D843"/>
      <c r="E843"/>
      <c r="F843"/>
      <c r="J843"/>
      <c r="K843" s="3"/>
      <c r="L843"/>
      <c r="P843"/>
      <c r="Q843"/>
      <c r="R843"/>
      <c r="S843"/>
      <c r="T843"/>
      <c r="U843"/>
      <c r="V843"/>
      <c r="W843"/>
      <c r="X843"/>
      <c r="Y843"/>
      <c r="Z843"/>
    </row>
    <row r="844" spans="1:26" s="1" customFormat="1">
      <c r="A844" s="9"/>
      <c r="B844" s="4"/>
      <c r="D844"/>
      <c r="E844"/>
      <c r="F844"/>
      <c r="J844"/>
      <c r="K844" s="3"/>
      <c r="L844"/>
      <c r="P844"/>
      <c r="Q844"/>
      <c r="R844"/>
      <c r="S844"/>
      <c r="T844"/>
      <c r="U844"/>
      <c r="V844"/>
      <c r="W844"/>
      <c r="X844"/>
      <c r="Y844"/>
      <c r="Z844"/>
    </row>
    <row r="845" spans="1:26" s="1" customFormat="1">
      <c r="A845" s="9"/>
      <c r="B845" s="4"/>
      <c r="D845"/>
      <c r="E845"/>
      <c r="F845"/>
      <c r="J845"/>
      <c r="K845" s="3"/>
      <c r="L845"/>
      <c r="P845"/>
      <c r="Q845"/>
      <c r="R845"/>
      <c r="S845"/>
      <c r="T845"/>
      <c r="U845"/>
      <c r="V845"/>
      <c r="W845"/>
      <c r="X845"/>
      <c r="Y845"/>
      <c r="Z845"/>
    </row>
    <row r="846" spans="1:26" s="1" customFormat="1">
      <c r="A846" s="9"/>
      <c r="B846" s="4"/>
      <c r="D846"/>
      <c r="E846"/>
      <c r="F846"/>
      <c r="J846"/>
      <c r="K846" s="3"/>
      <c r="L846"/>
      <c r="P846"/>
      <c r="Q846"/>
      <c r="R846"/>
      <c r="S846"/>
      <c r="T846"/>
      <c r="U846"/>
      <c r="V846"/>
      <c r="W846"/>
      <c r="X846"/>
      <c r="Y846"/>
      <c r="Z846"/>
    </row>
    <row r="847" spans="1:26" s="1" customFormat="1">
      <c r="A847" s="9"/>
      <c r="B847" s="4"/>
      <c r="D847"/>
      <c r="E847"/>
      <c r="F847"/>
      <c r="J847"/>
      <c r="K847" s="3"/>
      <c r="L847"/>
      <c r="P847"/>
      <c r="Q847"/>
      <c r="R847"/>
      <c r="S847"/>
      <c r="T847"/>
      <c r="U847"/>
      <c r="V847"/>
      <c r="W847"/>
      <c r="X847"/>
      <c r="Y847"/>
      <c r="Z847"/>
    </row>
    <row r="848" spans="1:26" s="1" customFormat="1">
      <c r="A848" s="9"/>
      <c r="B848" s="4"/>
      <c r="D848"/>
      <c r="E848"/>
      <c r="F848"/>
      <c r="J848"/>
      <c r="K848" s="3"/>
      <c r="L848"/>
      <c r="P848"/>
      <c r="Q848"/>
      <c r="R848"/>
      <c r="S848"/>
      <c r="T848"/>
      <c r="U848"/>
      <c r="V848"/>
      <c r="W848"/>
      <c r="X848"/>
      <c r="Y848"/>
      <c r="Z848"/>
    </row>
    <row r="849" spans="1:26" s="1" customFormat="1">
      <c r="A849" s="9"/>
      <c r="B849" s="4"/>
      <c r="D849"/>
      <c r="E849"/>
      <c r="F849"/>
      <c r="J849"/>
      <c r="K849" s="3"/>
      <c r="L849"/>
      <c r="P849"/>
      <c r="Q849"/>
      <c r="R849"/>
      <c r="S849"/>
      <c r="T849"/>
      <c r="U849"/>
      <c r="V849"/>
      <c r="W849"/>
      <c r="X849"/>
      <c r="Y849"/>
      <c r="Z849"/>
    </row>
    <row r="850" spans="1:26" s="1" customFormat="1">
      <c r="A850" s="9"/>
      <c r="B850" s="4"/>
      <c r="D850"/>
      <c r="E850"/>
      <c r="F850"/>
      <c r="J850"/>
      <c r="K850" s="3"/>
      <c r="L850"/>
      <c r="P850"/>
      <c r="Q850"/>
      <c r="R850"/>
      <c r="S850"/>
      <c r="T850"/>
      <c r="U850"/>
      <c r="V850"/>
      <c r="W850"/>
      <c r="X850"/>
      <c r="Y850"/>
      <c r="Z850"/>
    </row>
    <row r="851" spans="1:26" s="1" customFormat="1">
      <c r="A851" s="9"/>
      <c r="B851" s="4"/>
      <c r="D851"/>
      <c r="E851"/>
      <c r="F851"/>
      <c r="J851"/>
      <c r="K851" s="3"/>
      <c r="L851"/>
      <c r="P851"/>
      <c r="Q851"/>
      <c r="R851"/>
      <c r="S851"/>
      <c r="T851"/>
      <c r="U851"/>
      <c r="V851"/>
      <c r="W851"/>
      <c r="X851"/>
      <c r="Y851"/>
      <c r="Z851"/>
    </row>
    <row r="852" spans="1:26" s="1" customFormat="1">
      <c r="A852" s="9"/>
      <c r="B852" s="4"/>
      <c r="D852"/>
      <c r="E852"/>
      <c r="F852"/>
      <c r="J852"/>
      <c r="K852" s="3"/>
      <c r="L852"/>
      <c r="P852"/>
      <c r="Q852"/>
      <c r="R852"/>
      <c r="S852"/>
      <c r="T852"/>
      <c r="U852"/>
      <c r="V852"/>
      <c r="W852"/>
      <c r="X852"/>
      <c r="Y852"/>
      <c r="Z852"/>
    </row>
    <row r="853" spans="1:26" s="1" customFormat="1">
      <c r="A853" s="9"/>
      <c r="B853" s="4"/>
      <c r="D853"/>
      <c r="E853"/>
      <c r="F853"/>
      <c r="J853"/>
      <c r="K853" s="3"/>
      <c r="L853"/>
      <c r="P853"/>
      <c r="Q853"/>
      <c r="R853"/>
      <c r="S853"/>
      <c r="T853"/>
      <c r="U853"/>
      <c r="V853"/>
      <c r="W853"/>
      <c r="X853"/>
      <c r="Y853"/>
      <c r="Z853"/>
    </row>
    <row r="854" spans="1:26" s="1" customFormat="1">
      <c r="A854" s="9"/>
      <c r="B854" s="4"/>
      <c r="D854"/>
      <c r="E854"/>
      <c r="F854"/>
      <c r="J854"/>
      <c r="K854" s="3"/>
      <c r="L854"/>
      <c r="P854"/>
      <c r="Q854"/>
      <c r="R854"/>
      <c r="S854"/>
      <c r="T854"/>
      <c r="U854"/>
      <c r="V854"/>
      <c r="W854"/>
      <c r="X854"/>
      <c r="Y854"/>
      <c r="Z854"/>
    </row>
    <row r="855" spans="1:26" s="1" customFormat="1">
      <c r="A855" s="9"/>
      <c r="B855" s="4"/>
      <c r="D855"/>
      <c r="E855"/>
      <c r="F855"/>
      <c r="J855"/>
      <c r="K855" s="3"/>
      <c r="L855"/>
      <c r="P855"/>
      <c r="Q855"/>
      <c r="R855"/>
      <c r="S855"/>
      <c r="T855"/>
      <c r="U855"/>
      <c r="V855"/>
      <c r="W855"/>
      <c r="X855"/>
      <c r="Y855"/>
      <c r="Z855"/>
    </row>
    <row r="856" spans="1:26" s="1" customFormat="1">
      <c r="A856" s="9"/>
      <c r="B856" s="4"/>
      <c r="D856"/>
      <c r="E856"/>
      <c r="F856"/>
      <c r="J856"/>
      <c r="K856" s="3"/>
      <c r="L856"/>
      <c r="P856"/>
      <c r="Q856"/>
      <c r="R856"/>
      <c r="S856"/>
      <c r="T856"/>
      <c r="U856"/>
      <c r="V856"/>
      <c r="W856"/>
      <c r="X856"/>
      <c r="Y856"/>
      <c r="Z856"/>
    </row>
    <row r="857" spans="1:26" s="1" customFormat="1">
      <c r="A857" s="9"/>
      <c r="B857" s="4"/>
      <c r="D857"/>
      <c r="E857"/>
      <c r="F857"/>
      <c r="J857"/>
      <c r="K857" s="3"/>
      <c r="L857"/>
      <c r="P857"/>
      <c r="Q857"/>
      <c r="R857"/>
      <c r="S857"/>
      <c r="T857"/>
      <c r="U857"/>
      <c r="V857"/>
      <c r="W857"/>
      <c r="X857"/>
      <c r="Y857"/>
      <c r="Z857"/>
    </row>
    <row r="858" spans="1:26" s="1" customFormat="1">
      <c r="A858" s="9"/>
      <c r="B858" s="4"/>
      <c r="D858"/>
      <c r="E858"/>
      <c r="F858"/>
      <c r="J858"/>
      <c r="K858" s="3"/>
      <c r="L858"/>
      <c r="P858"/>
      <c r="Q858"/>
      <c r="R858"/>
      <c r="S858"/>
      <c r="T858"/>
      <c r="U858"/>
      <c r="V858"/>
      <c r="W858"/>
      <c r="X858"/>
      <c r="Y858"/>
      <c r="Z858"/>
    </row>
    <row r="859" spans="1:26" s="1" customFormat="1">
      <c r="A859" s="9"/>
      <c r="B859" s="4"/>
      <c r="D859"/>
      <c r="E859"/>
      <c r="F859"/>
      <c r="J859"/>
      <c r="K859" s="3"/>
      <c r="L859"/>
      <c r="P859"/>
      <c r="Q859"/>
      <c r="R859"/>
      <c r="S859"/>
      <c r="T859"/>
      <c r="U859"/>
      <c r="V859"/>
      <c r="W859"/>
      <c r="X859"/>
      <c r="Y859"/>
      <c r="Z859"/>
    </row>
    <row r="860" spans="1:26" s="1" customFormat="1">
      <c r="A860" s="9"/>
      <c r="B860" s="4"/>
      <c r="D860"/>
      <c r="E860"/>
      <c r="F860"/>
      <c r="J860"/>
      <c r="K860" s="3"/>
      <c r="L860"/>
      <c r="P860"/>
      <c r="Q860"/>
      <c r="R860"/>
      <c r="S860"/>
      <c r="T860"/>
      <c r="U860"/>
      <c r="V860"/>
      <c r="W860"/>
      <c r="X860"/>
      <c r="Y860"/>
      <c r="Z860"/>
    </row>
    <row r="861" spans="1:26" s="1" customFormat="1">
      <c r="A861" s="9"/>
      <c r="B861" s="4"/>
      <c r="D861"/>
      <c r="E861"/>
      <c r="F861"/>
      <c r="J861"/>
      <c r="K861" s="3"/>
      <c r="L861"/>
      <c r="P861"/>
      <c r="Q861"/>
      <c r="R861"/>
      <c r="S861"/>
      <c r="T861"/>
      <c r="U861"/>
      <c r="V861"/>
      <c r="W861"/>
      <c r="X861"/>
      <c r="Y861"/>
      <c r="Z861"/>
    </row>
    <row r="862" spans="1:26" s="1" customFormat="1">
      <c r="A862" s="9"/>
      <c r="B862" s="4"/>
      <c r="D862"/>
      <c r="E862"/>
      <c r="F862"/>
      <c r="J862"/>
      <c r="K862" s="3"/>
      <c r="L862"/>
      <c r="P862"/>
      <c r="Q862"/>
      <c r="R862"/>
      <c r="S862"/>
      <c r="T862"/>
      <c r="U862"/>
      <c r="V862"/>
      <c r="W862"/>
      <c r="X862"/>
      <c r="Y862"/>
      <c r="Z862"/>
    </row>
    <row r="863" spans="1:26" s="1" customFormat="1">
      <c r="A863" s="9"/>
      <c r="B863" s="4"/>
      <c r="D863"/>
      <c r="E863"/>
      <c r="F863"/>
      <c r="J863"/>
      <c r="K863" s="3"/>
      <c r="L863"/>
      <c r="P863"/>
      <c r="Q863"/>
      <c r="R863"/>
      <c r="S863"/>
      <c r="T863"/>
      <c r="U863"/>
      <c r="V863"/>
      <c r="W863"/>
      <c r="X863"/>
      <c r="Y863"/>
      <c r="Z863"/>
    </row>
    <row r="864" spans="1:26" s="1" customFormat="1">
      <c r="A864" s="9"/>
      <c r="B864" s="4"/>
      <c r="D864"/>
      <c r="E864"/>
      <c r="F864"/>
      <c r="J864"/>
      <c r="K864" s="3"/>
      <c r="L864"/>
      <c r="P864"/>
      <c r="Q864"/>
      <c r="R864"/>
      <c r="S864"/>
      <c r="T864"/>
      <c r="U864"/>
      <c r="V864"/>
      <c r="W864"/>
      <c r="X864"/>
      <c r="Y864"/>
      <c r="Z864"/>
    </row>
    <row r="865" spans="1:26" s="1" customFormat="1">
      <c r="A865" s="9"/>
      <c r="B865" s="4"/>
      <c r="D865"/>
      <c r="E865"/>
      <c r="F865"/>
      <c r="J865"/>
      <c r="K865" s="3"/>
      <c r="L865"/>
      <c r="P865"/>
      <c r="Q865"/>
      <c r="R865"/>
      <c r="S865"/>
      <c r="T865"/>
      <c r="U865"/>
      <c r="V865"/>
      <c r="W865"/>
      <c r="X865"/>
      <c r="Y865"/>
      <c r="Z865"/>
    </row>
    <row r="866" spans="1:26" s="1" customFormat="1">
      <c r="A866" s="9"/>
      <c r="B866" s="4"/>
      <c r="D866"/>
      <c r="E866"/>
      <c r="F866"/>
      <c r="J866"/>
      <c r="K866" s="3"/>
      <c r="L866"/>
      <c r="P866"/>
      <c r="Q866"/>
      <c r="R866"/>
      <c r="S866"/>
      <c r="T866"/>
      <c r="U866"/>
      <c r="V866"/>
      <c r="W866"/>
      <c r="X866"/>
      <c r="Y866"/>
      <c r="Z866"/>
    </row>
    <row r="867" spans="1:26" s="1" customFormat="1">
      <c r="A867" s="9"/>
      <c r="B867" s="4"/>
      <c r="D867"/>
      <c r="E867"/>
      <c r="F867"/>
      <c r="J867"/>
      <c r="K867" s="3"/>
      <c r="L867"/>
      <c r="P867"/>
      <c r="Q867"/>
      <c r="R867"/>
      <c r="S867"/>
      <c r="T867"/>
      <c r="U867"/>
      <c r="V867"/>
      <c r="W867"/>
      <c r="X867"/>
      <c r="Y867"/>
      <c r="Z867"/>
    </row>
    <row r="868" spans="1:26" s="1" customFormat="1">
      <c r="A868" s="9"/>
      <c r="B868" s="4"/>
      <c r="D868"/>
      <c r="E868"/>
      <c r="F868"/>
      <c r="J868"/>
      <c r="K868" s="3"/>
      <c r="L868"/>
      <c r="P868"/>
      <c r="Q868"/>
      <c r="R868"/>
      <c r="S868"/>
      <c r="T868"/>
      <c r="U868"/>
      <c r="V868"/>
      <c r="W868"/>
      <c r="X868"/>
      <c r="Y868"/>
      <c r="Z868"/>
    </row>
    <row r="869" spans="1:26" s="1" customFormat="1">
      <c r="A869" s="9"/>
      <c r="B869" s="4"/>
      <c r="D869"/>
      <c r="E869"/>
      <c r="F869"/>
      <c r="J869"/>
      <c r="K869" s="3"/>
      <c r="L869"/>
      <c r="P869"/>
      <c r="Q869"/>
      <c r="R869"/>
      <c r="S869"/>
      <c r="T869"/>
      <c r="U869"/>
      <c r="V869"/>
      <c r="W869"/>
      <c r="X869"/>
      <c r="Y869"/>
      <c r="Z869"/>
    </row>
    <row r="870" spans="1:26" s="1" customFormat="1">
      <c r="A870" s="9"/>
      <c r="B870" s="4"/>
      <c r="D870"/>
      <c r="E870"/>
      <c r="F870"/>
      <c r="J870"/>
      <c r="K870" s="3"/>
      <c r="L870"/>
      <c r="P870"/>
      <c r="Q870"/>
      <c r="R870"/>
      <c r="S870"/>
      <c r="T870"/>
      <c r="U870"/>
      <c r="V870"/>
      <c r="W870"/>
      <c r="X870"/>
      <c r="Y870"/>
      <c r="Z870"/>
    </row>
    <row r="871" spans="1:26" s="1" customFormat="1">
      <c r="A871" s="9"/>
      <c r="B871" s="4"/>
      <c r="D871"/>
      <c r="E871"/>
      <c r="F871"/>
      <c r="J871"/>
      <c r="K871" s="3"/>
      <c r="L871"/>
      <c r="P871"/>
      <c r="Q871"/>
      <c r="R871"/>
      <c r="S871"/>
      <c r="T871"/>
      <c r="U871"/>
      <c r="V871"/>
      <c r="W871"/>
      <c r="X871"/>
      <c r="Y871"/>
      <c r="Z871"/>
    </row>
    <row r="872" spans="1:26" s="1" customFormat="1">
      <c r="A872" s="9"/>
      <c r="B872" s="4"/>
      <c r="D872"/>
      <c r="E872"/>
      <c r="F872"/>
      <c r="J872"/>
      <c r="K872" s="3"/>
      <c r="L872"/>
      <c r="P872"/>
      <c r="Q872"/>
      <c r="R872"/>
      <c r="S872"/>
      <c r="T872"/>
      <c r="U872"/>
      <c r="V872"/>
      <c r="W872"/>
      <c r="X872"/>
      <c r="Y872"/>
      <c r="Z872"/>
    </row>
    <row r="873" spans="1:26" s="1" customFormat="1">
      <c r="A873" s="9"/>
      <c r="B873" s="4"/>
      <c r="D873"/>
      <c r="E873"/>
      <c r="F873"/>
      <c r="J873"/>
      <c r="K873" s="3"/>
      <c r="L873"/>
      <c r="P873"/>
      <c r="Q873"/>
      <c r="R873"/>
      <c r="S873"/>
      <c r="T873"/>
      <c r="U873"/>
      <c r="V873"/>
      <c r="W873"/>
      <c r="X873"/>
      <c r="Y873"/>
      <c r="Z873"/>
    </row>
    <row r="874" spans="1:26" s="1" customFormat="1">
      <c r="A874" s="9"/>
      <c r="B874" s="4"/>
      <c r="D874"/>
      <c r="E874"/>
      <c r="F874"/>
      <c r="J874"/>
      <c r="K874" s="3"/>
      <c r="L874"/>
      <c r="P874"/>
      <c r="Q874"/>
      <c r="R874"/>
      <c r="S874"/>
      <c r="T874"/>
      <c r="U874"/>
      <c r="V874"/>
      <c r="W874"/>
      <c r="X874"/>
      <c r="Y874"/>
      <c r="Z874"/>
    </row>
    <row r="875" spans="1:26" s="1" customFormat="1">
      <c r="A875" s="9"/>
      <c r="B875" s="4"/>
      <c r="D875"/>
      <c r="E875"/>
      <c r="F875"/>
      <c r="J875"/>
      <c r="K875" s="3"/>
      <c r="L875"/>
      <c r="P875"/>
      <c r="Q875"/>
      <c r="R875"/>
      <c r="S875"/>
      <c r="T875"/>
      <c r="U875"/>
      <c r="V875"/>
      <c r="W875"/>
      <c r="X875"/>
      <c r="Y875"/>
      <c r="Z875"/>
    </row>
    <row r="876" spans="1:26" s="1" customFormat="1">
      <c r="A876" s="9"/>
      <c r="B876" s="4"/>
      <c r="D876"/>
      <c r="E876"/>
      <c r="F876"/>
      <c r="J876"/>
      <c r="K876" s="3"/>
      <c r="L876"/>
      <c r="P876"/>
      <c r="Q876"/>
      <c r="R876"/>
      <c r="S876"/>
      <c r="T876"/>
      <c r="U876"/>
      <c r="V876"/>
      <c r="W876"/>
      <c r="X876"/>
      <c r="Y876"/>
      <c r="Z876"/>
    </row>
    <row r="877" spans="1:26" s="1" customFormat="1">
      <c r="A877" s="9"/>
      <c r="B877" s="4"/>
      <c r="D877"/>
      <c r="E877"/>
      <c r="F877"/>
      <c r="J877"/>
      <c r="K877" s="3"/>
      <c r="L877"/>
      <c r="P877"/>
      <c r="Q877"/>
      <c r="R877"/>
      <c r="S877"/>
      <c r="T877"/>
      <c r="U877"/>
      <c r="V877"/>
      <c r="W877"/>
      <c r="X877"/>
      <c r="Y877"/>
      <c r="Z877"/>
    </row>
    <row r="878" spans="1:26" s="1" customFormat="1">
      <c r="A878" s="9"/>
      <c r="B878" s="4"/>
      <c r="D878"/>
      <c r="E878"/>
      <c r="F878"/>
      <c r="J878"/>
      <c r="K878" s="3"/>
      <c r="L878"/>
      <c r="P878"/>
      <c r="Q878"/>
      <c r="R878"/>
      <c r="S878"/>
      <c r="T878"/>
      <c r="U878"/>
      <c r="V878"/>
      <c r="W878"/>
      <c r="X878"/>
      <c r="Y878"/>
      <c r="Z878"/>
    </row>
    <row r="879" spans="1:26" s="1" customFormat="1">
      <c r="A879" s="9"/>
      <c r="B879" s="4"/>
      <c r="D879"/>
      <c r="E879"/>
      <c r="F879"/>
      <c r="J879"/>
      <c r="K879" s="3"/>
      <c r="L879"/>
      <c r="P879"/>
      <c r="Q879"/>
      <c r="R879"/>
      <c r="S879"/>
      <c r="T879"/>
      <c r="U879"/>
      <c r="V879"/>
      <c r="W879"/>
      <c r="X879"/>
      <c r="Y879"/>
      <c r="Z879"/>
    </row>
    <row r="880" spans="1:26" s="1" customFormat="1">
      <c r="A880" s="9"/>
      <c r="B880" s="4"/>
      <c r="D880"/>
      <c r="E880"/>
      <c r="F880"/>
      <c r="J880"/>
      <c r="K880" s="3"/>
      <c r="L880"/>
      <c r="P880"/>
      <c r="Q880"/>
      <c r="R880"/>
      <c r="S880"/>
      <c r="T880"/>
      <c r="U880"/>
      <c r="V880"/>
      <c r="W880"/>
      <c r="X880"/>
      <c r="Y880"/>
      <c r="Z880"/>
    </row>
    <row r="881" spans="1:26" s="1" customFormat="1">
      <c r="A881" s="9"/>
      <c r="B881" s="4"/>
      <c r="D881"/>
      <c r="E881"/>
      <c r="F881"/>
      <c r="J881"/>
      <c r="K881" s="3"/>
      <c r="L881"/>
      <c r="P881"/>
      <c r="Q881"/>
      <c r="R881"/>
      <c r="S881"/>
      <c r="T881"/>
      <c r="U881"/>
      <c r="V881"/>
      <c r="W881"/>
      <c r="X881"/>
      <c r="Y881"/>
      <c r="Z881"/>
    </row>
    <row r="882" spans="1:26" s="1" customFormat="1">
      <c r="A882" s="9"/>
      <c r="B882" s="4"/>
      <c r="D882"/>
      <c r="E882"/>
      <c r="F882"/>
      <c r="J882"/>
      <c r="K882" s="3"/>
      <c r="L882"/>
      <c r="P882"/>
      <c r="Q882"/>
      <c r="R882"/>
      <c r="S882"/>
      <c r="T882"/>
      <c r="U882"/>
      <c r="V882"/>
      <c r="W882"/>
      <c r="X882"/>
      <c r="Y882"/>
      <c r="Z882"/>
    </row>
    <row r="883" spans="1:26" s="1" customFormat="1">
      <c r="A883" s="9"/>
      <c r="B883" s="4"/>
      <c r="D883"/>
      <c r="E883"/>
      <c r="F883"/>
      <c r="J883"/>
      <c r="K883" s="3"/>
      <c r="L883"/>
      <c r="P883"/>
      <c r="Q883"/>
      <c r="R883"/>
      <c r="S883"/>
      <c r="T883"/>
      <c r="U883"/>
      <c r="V883"/>
      <c r="W883"/>
      <c r="X883"/>
      <c r="Y883"/>
      <c r="Z883"/>
    </row>
    <row r="884" spans="1:26" s="1" customFormat="1">
      <c r="A884" s="9"/>
      <c r="B884" s="4"/>
      <c r="D884"/>
      <c r="E884"/>
      <c r="F884"/>
      <c r="J884"/>
      <c r="K884" s="3"/>
      <c r="L884"/>
      <c r="P884"/>
      <c r="Q884"/>
      <c r="R884"/>
      <c r="S884"/>
      <c r="T884"/>
      <c r="U884"/>
      <c r="V884"/>
      <c r="W884"/>
      <c r="X884"/>
      <c r="Y884"/>
      <c r="Z884"/>
    </row>
    <row r="885" spans="1:26" s="1" customFormat="1">
      <c r="A885" s="9"/>
      <c r="B885" s="4"/>
      <c r="D885"/>
      <c r="E885"/>
      <c r="F885"/>
      <c r="J885"/>
      <c r="K885" s="3"/>
      <c r="L885"/>
      <c r="P885"/>
      <c r="Q885"/>
      <c r="R885"/>
      <c r="S885"/>
      <c r="T885"/>
      <c r="U885"/>
      <c r="V885"/>
      <c r="W885"/>
      <c r="X885"/>
      <c r="Y885"/>
      <c r="Z885"/>
    </row>
    <row r="886" spans="1:26" s="1" customFormat="1">
      <c r="A886" s="9"/>
      <c r="B886" s="4"/>
      <c r="D886"/>
      <c r="E886"/>
      <c r="F886"/>
      <c r="J886"/>
      <c r="K886" s="3"/>
      <c r="L886"/>
      <c r="P886"/>
      <c r="Q886"/>
      <c r="R886"/>
      <c r="S886"/>
      <c r="T886"/>
      <c r="U886"/>
      <c r="V886"/>
      <c r="W886"/>
      <c r="X886"/>
      <c r="Y886"/>
      <c r="Z886"/>
    </row>
    <row r="887" spans="1:26" s="1" customFormat="1">
      <c r="A887" s="9"/>
      <c r="B887" s="4"/>
      <c r="D887"/>
      <c r="E887"/>
      <c r="F887"/>
      <c r="J887"/>
      <c r="K887" s="3"/>
      <c r="L887"/>
      <c r="P887"/>
      <c r="Q887"/>
      <c r="R887"/>
      <c r="S887"/>
      <c r="T887"/>
      <c r="U887"/>
      <c r="V887"/>
      <c r="W887"/>
      <c r="X887"/>
      <c r="Y887"/>
      <c r="Z887"/>
    </row>
    <row r="888" spans="1:26" s="1" customFormat="1">
      <c r="A888" s="9"/>
      <c r="B888" s="4"/>
      <c r="D888"/>
      <c r="E888"/>
      <c r="F888"/>
      <c r="J888"/>
      <c r="K888" s="3"/>
      <c r="L888"/>
      <c r="P888"/>
      <c r="Q888"/>
      <c r="R888"/>
      <c r="S888"/>
      <c r="T888"/>
      <c r="U888"/>
      <c r="V888"/>
      <c r="W888"/>
      <c r="X888"/>
      <c r="Y888"/>
      <c r="Z888"/>
    </row>
    <row r="889" spans="1:26" s="1" customFormat="1">
      <c r="A889" s="9"/>
      <c r="B889" s="4"/>
      <c r="D889"/>
      <c r="E889"/>
      <c r="F889"/>
      <c r="J889"/>
      <c r="K889" s="3"/>
      <c r="L889"/>
      <c r="P889"/>
      <c r="Q889"/>
      <c r="R889"/>
      <c r="S889"/>
      <c r="T889"/>
      <c r="U889"/>
      <c r="V889"/>
      <c r="W889"/>
      <c r="X889"/>
      <c r="Y889"/>
      <c r="Z889"/>
    </row>
    <row r="890" spans="1:26" s="1" customFormat="1">
      <c r="A890" s="9"/>
      <c r="B890" s="4"/>
      <c r="D890"/>
      <c r="E890"/>
      <c r="F890"/>
      <c r="J890"/>
      <c r="K890" s="3"/>
      <c r="L890"/>
      <c r="P890"/>
      <c r="Q890"/>
      <c r="R890"/>
      <c r="S890"/>
      <c r="T890"/>
      <c r="U890"/>
      <c r="V890"/>
      <c r="W890"/>
      <c r="X890"/>
      <c r="Y890"/>
      <c r="Z890"/>
    </row>
    <row r="891" spans="1:26" s="1" customFormat="1">
      <c r="A891" s="9"/>
      <c r="B891" s="4"/>
      <c r="D891"/>
      <c r="E891"/>
      <c r="F891"/>
      <c r="J891"/>
      <c r="K891" s="3"/>
      <c r="L891"/>
      <c r="P891"/>
      <c r="Q891"/>
      <c r="R891"/>
      <c r="S891"/>
      <c r="T891"/>
      <c r="U891"/>
      <c r="V891"/>
      <c r="W891"/>
      <c r="X891"/>
      <c r="Y891"/>
      <c r="Z891"/>
    </row>
    <row r="892" spans="1:26" s="1" customFormat="1">
      <c r="A892" s="9"/>
      <c r="B892" s="4"/>
      <c r="D892"/>
      <c r="E892"/>
      <c r="F892"/>
      <c r="J892"/>
      <c r="K892" s="3"/>
      <c r="L892"/>
      <c r="P892"/>
      <c r="Q892"/>
      <c r="R892"/>
      <c r="S892"/>
      <c r="T892"/>
      <c r="U892"/>
      <c r="V892"/>
      <c r="W892"/>
      <c r="X892"/>
      <c r="Y892"/>
      <c r="Z892"/>
    </row>
    <row r="893" spans="1:26" s="1" customFormat="1">
      <c r="A893" s="9"/>
      <c r="B893" s="4"/>
      <c r="D893"/>
      <c r="E893"/>
      <c r="F893"/>
      <c r="J893"/>
      <c r="K893" s="3"/>
      <c r="L893"/>
      <c r="P893"/>
      <c r="Q893"/>
      <c r="R893"/>
      <c r="S893"/>
      <c r="T893"/>
      <c r="U893"/>
      <c r="V893"/>
      <c r="W893"/>
      <c r="X893"/>
      <c r="Y893"/>
      <c r="Z893"/>
    </row>
    <row r="894" spans="1:26" s="1" customFormat="1">
      <c r="A894" s="9"/>
      <c r="B894" s="4"/>
      <c r="D894"/>
      <c r="E894"/>
      <c r="F894"/>
      <c r="J894"/>
      <c r="K894" s="3"/>
      <c r="L894"/>
      <c r="P894"/>
      <c r="Q894"/>
      <c r="R894"/>
      <c r="S894"/>
      <c r="T894"/>
      <c r="U894"/>
      <c r="V894"/>
      <c r="W894"/>
      <c r="X894"/>
      <c r="Y894"/>
      <c r="Z894"/>
    </row>
    <row r="895" spans="1:26" s="1" customFormat="1">
      <c r="A895" s="9"/>
      <c r="B895" s="4"/>
      <c r="D895"/>
      <c r="E895"/>
      <c r="F895"/>
      <c r="J895"/>
      <c r="K895" s="3"/>
      <c r="L895"/>
      <c r="P895"/>
      <c r="Q895"/>
      <c r="R895"/>
      <c r="S895"/>
      <c r="T895"/>
      <c r="U895"/>
      <c r="V895"/>
      <c r="W895"/>
      <c r="X895"/>
      <c r="Y895"/>
      <c r="Z895"/>
    </row>
    <row r="896" spans="1:26" s="1" customFormat="1">
      <c r="A896" s="9"/>
      <c r="B896" s="4"/>
      <c r="D896"/>
      <c r="E896"/>
      <c r="F896"/>
      <c r="J896"/>
      <c r="K896" s="3"/>
      <c r="L896"/>
      <c r="P896"/>
      <c r="Q896"/>
      <c r="R896"/>
      <c r="S896"/>
      <c r="T896"/>
      <c r="U896"/>
      <c r="V896"/>
      <c r="W896"/>
      <c r="X896"/>
      <c r="Y896"/>
      <c r="Z896"/>
    </row>
    <row r="897" spans="1:26" s="1" customFormat="1">
      <c r="A897" s="9"/>
      <c r="B897" s="4"/>
      <c r="D897"/>
      <c r="E897"/>
      <c r="F897"/>
      <c r="J897"/>
      <c r="K897" s="3"/>
      <c r="L897"/>
      <c r="P897"/>
      <c r="Q897"/>
      <c r="R897"/>
      <c r="S897"/>
      <c r="T897"/>
      <c r="U897"/>
      <c r="V897"/>
      <c r="W897"/>
      <c r="X897"/>
      <c r="Y897"/>
      <c r="Z897"/>
    </row>
    <row r="898" spans="1:26" s="1" customFormat="1">
      <c r="A898" s="9"/>
      <c r="B898" s="4"/>
      <c r="D898"/>
      <c r="E898"/>
      <c r="F898"/>
      <c r="J898"/>
      <c r="K898" s="3"/>
      <c r="L898"/>
      <c r="P898"/>
      <c r="Q898"/>
      <c r="R898"/>
      <c r="S898"/>
      <c r="T898"/>
      <c r="U898"/>
      <c r="V898"/>
      <c r="W898"/>
      <c r="X898"/>
      <c r="Y898"/>
      <c r="Z898"/>
    </row>
    <row r="899" spans="1:26" s="1" customFormat="1">
      <c r="A899" s="9"/>
      <c r="B899" s="4"/>
      <c r="D899"/>
      <c r="E899"/>
      <c r="F899"/>
      <c r="J899"/>
      <c r="K899" s="3"/>
      <c r="L899"/>
      <c r="P899"/>
      <c r="Q899"/>
      <c r="R899"/>
      <c r="S899"/>
      <c r="T899"/>
      <c r="U899"/>
      <c r="V899"/>
      <c r="W899"/>
      <c r="X899"/>
      <c r="Y899"/>
      <c r="Z899"/>
    </row>
    <row r="900" spans="1:26" s="1" customFormat="1">
      <c r="A900" s="9"/>
      <c r="B900" s="4"/>
      <c r="D900"/>
      <c r="E900"/>
      <c r="F900"/>
      <c r="J900"/>
      <c r="K900" s="3"/>
      <c r="L900"/>
      <c r="P900"/>
      <c r="Q900"/>
      <c r="R900"/>
      <c r="S900"/>
      <c r="T900"/>
      <c r="U900"/>
      <c r="V900"/>
      <c r="W900"/>
      <c r="X900"/>
      <c r="Y900"/>
      <c r="Z900"/>
    </row>
    <row r="901" spans="1:26" s="1" customFormat="1">
      <c r="A901" s="9"/>
      <c r="B901" s="4"/>
      <c r="D901"/>
      <c r="E901"/>
      <c r="F901"/>
      <c r="J901"/>
      <c r="K901" s="3"/>
      <c r="L901"/>
      <c r="P901"/>
      <c r="Q901"/>
      <c r="R901"/>
      <c r="S901"/>
      <c r="T901"/>
      <c r="U901"/>
      <c r="V901"/>
      <c r="W901"/>
      <c r="X901"/>
      <c r="Y901"/>
      <c r="Z901"/>
    </row>
    <row r="902" spans="1:26" s="1" customFormat="1">
      <c r="A902" s="9"/>
      <c r="B902" s="4"/>
      <c r="D902"/>
      <c r="E902"/>
      <c r="F902"/>
      <c r="J902"/>
      <c r="K902" s="3"/>
      <c r="L902"/>
      <c r="P902"/>
      <c r="Q902"/>
      <c r="R902"/>
      <c r="S902"/>
      <c r="T902"/>
      <c r="U902"/>
      <c r="V902"/>
      <c r="W902"/>
      <c r="X902"/>
      <c r="Y902"/>
      <c r="Z902"/>
    </row>
    <row r="903" spans="1:26" s="1" customFormat="1">
      <c r="A903" s="9"/>
      <c r="B903" s="4"/>
      <c r="D903"/>
      <c r="E903"/>
      <c r="F903"/>
      <c r="J903"/>
      <c r="K903" s="3"/>
      <c r="L903"/>
      <c r="P903"/>
      <c r="Q903"/>
      <c r="R903"/>
      <c r="S903"/>
      <c r="T903"/>
      <c r="U903"/>
      <c r="V903"/>
      <c r="W903"/>
      <c r="X903"/>
      <c r="Y903"/>
      <c r="Z903"/>
    </row>
    <row r="904" spans="1:26" s="1" customFormat="1">
      <c r="A904" s="9"/>
      <c r="B904" s="4"/>
      <c r="D904"/>
      <c r="E904"/>
      <c r="F904"/>
      <c r="J904"/>
      <c r="K904" s="3"/>
      <c r="L904"/>
      <c r="P904"/>
      <c r="Q904"/>
      <c r="R904"/>
      <c r="S904"/>
      <c r="T904"/>
      <c r="U904"/>
      <c r="V904"/>
      <c r="W904"/>
      <c r="X904"/>
      <c r="Y904"/>
      <c r="Z904"/>
    </row>
    <row r="905" spans="1:26" s="1" customFormat="1">
      <c r="A905" s="9"/>
      <c r="B905" s="4"/>
      <c r="D905"/>
      <c r="E905"/>
      <c r="F905"/>
      <c r="J905"/>
      <c r="K905" s="3"/>
      <c r="L905"/>
      <c r="P905"/>
      <c r="Q905"/>
      <c r="R905"/>
      <c r="S905"/>
      <c r="T905"/>
      <c r="U905"/>
      <c r="V905"/>
      <c r="W905"/>
      <c r="X905"/>
      <c r="Y905"/>
      <c r="Z905"/>
    </row>
    <row r="906" spans="1:26" s="1" customFormat="1">
      <c r="A906" s="9"/>
      <c r="B906" s="4"/>
      <c r="D906"/>
      <c r="E906"/>
      <c r="F906"/>
      <c r="J906"/>
      <c r="K906" s="3"/>
      <c r="L906"/>
      <c r="P906"/>
      <c r="Q906"/>
      <c r="R906"/>
      <c r="S906"/>
      <c r="T906"/>
      <c r="U906"/>
      <c r="V906"/>
      <c r="W906"/>
      <c r="X906"/>
      <c r="Y906"/>
      <c r="Z906"/>
    </row>
    <row r="907" spans="1:26" s="1" customFormat="1">
      <c r="A907" s="9"/>
      <c r="B907" s="4"/>
      <c r="D907"/>
      <c r="E907"/>
      <c r="F907"/>
      <c r="J907"/>
      <c r="K907" s="3"/>
      <c r="L907"/>
      <c r="P907"/>
      <c r="Q907"/>
      <c r="R907"/>
      <c r="S907"/>
      <c r="T907"/>
      <c r="U907"/>
      <c r="V907"/>
      <c r="W907"/>
      <c r="X907"/>
      <c r="Y907"/>
      <c r="Z907"/>
    </row>
    <row r="908" spans="1:26" s="1" customFormat="1">
      <c r="A908" s="9"/>
      <c r="B908" s="4"/>
      <c r="D908"/>
      <c r="E908"/>
      <c r="F908"/>
      <c r="J908"/>
      <c r="K908" s="3"/>
      <c r="L908"/>
      <c r="P908"/>
      <c r="Q908"/>
      <c r="R908"/>
      <c r="S908"/>
      <c r="T908"/>
      <c r="U908"/>
      <c r="V908"/>
      <c r="W908"/>
      <c r="X908"/>
      <c r="Y908"/>
      <c r="Z908"/>
    </row>
    <row r="909" spans="1:26" s="1" customFormat="1">
      <c r="A909" s="9"/>
      <c r="B909" s="4"/>
      <c r="D909"/>
      <c r="E909"/>
      <c r="F909"/>
      <c r="J909"/>
      <c r="K909" s="3"/>
      <c r="L909"/>
      <c r="P909"/>
      <c r="Q909"/>
      <c r="R909"/>
      <c r="S909"/>
      <c r="T909"/>
      <c r="U909"/>
      <c r="V909"/>
      <c r="W909"/>
      <c r="X909"/>
      <c r="Y909"/>
      <c r="Z909"/>
    </row>
    <row r="910" spans="1:26" s="1" customFormat="1">
      <c r="A910" s="9"/>
      <c r="B910" s="4"/>
      <c r="D910"/>
      <c r="E910"/>
      <c r="F910"/>
      <c r="J910"/>
      <c r="K910" s="3"/>
      <c r="L910"/>
      <c r="P910"/>
      <c r="Q910"/>
      <c r="R910"/>
      <c r="S910"/>
      <c r="T910"/>
      <c r="U910"/>
      <c r="V910"/>
      <c r="W910"/>
      <c r="X910"/>
      <c r="Y910"/>
      <c r="Z910"/>
    </row>
    <row r="911" spans="1:26" s="1" customFormat="1">
      <c r="A911" s="9"/>
      <c r="B911" s="4"/>
      <c r="D911"/>
      <c r="E911"/>
      <c r="F911"/>
      <c r="J911"/>
      <c r="K911" s="3"/>
      <c r="L911"/>
      <c r="P911"/>
      <c r="Q911"/>
      <c r="R911"/>
      <c r="S911"/>
      <c r="T911"/>
      <c r="U911"/>
      <c r="V911"/>
      <c r="W911"/>
      <c r="X911"/>
      <c r="Y911"/>
      <c r="Z911"/>
    </row>
    <row r="912" spans="1:26" s="1" customFormat="1">
      <c r="A912" s="9"/>
      <c r="B912" s="4"/>
      <c r="D912"/>
      <c r="E912"/>
      <c r="F912"/>
      <c r="J912"/>
      <c r="K912" s="3"/>
      <c r="L912"/>
      <c r="P912"/>
      <c r="Q912"/>
      <c r="R912"/>
      <c r="S912"/>
      <c r="T912"/>
      <c r="U912"/>
      <c r="V912"/>
      <c r="W912"/>
      <c r="X912"/>
      <c r="Y912"/>
      <c r="Z912"/>
    </row>
    <row r="913" spans="1:26" s="1" customFormat="1">
      <c r="A913" s="9"/>
      <c r="B913" s="4"/>
      <c r="D913"/>
      <c r="E913"/>
      <c r="F913"/>
      <c r="J913"/>
      <c r="K913" s="3"/>
      <c r="L913"/>
      <c r="P913"/>
      <c r="Q913"/>
      <c r="R913"/>
      <c r="S913"/>
      <c r="T913"/>
      <c r="U913"/>
      <c r="V913"/>
      <c r="W913"/>
      <c r="X913"/>
      <c r="Y913"/>
      <c r="Z913"/>
    </row>
    <row r="914" spans="1:26" s="1" customFormat="1">
      <c r="A914" s="9"/>
      <c r="B914" s="4"/>
      <c r="D914"/>
      <c r="E914"/>
      <c r="F914"/>
      <c r="J914"/>
      <c r="K914" s="3"/>
      <c r="L914"/>
      <c r="P914"/>
      <c r="Q914"/>
      <c r="R914"/>
      <c r="S914"/>
      <c r="T914"/>
      <c r="U914"/>
      <c r="V914"/>
      <c r="W914"/>
      <c r="X914"/>
      <c r="Y914"/>
      <c r="Z914"/>
    </row>
    <row r="915" spans="1:26" s="1" customFormat="1">
      <c r="A915" s="9"/>
      <c r="B915" s="4"/>
      <c r="D915"/>
      <c r="E915"/>
      <c r="F915"/>
      <c r="J915"/>
      <c r="K915" s="3"/>
      <c r="L915"/>
      <c r="P915"/>
      <c r="Q915"/>
      <c r="R915"/>
      <c r="S915"/>
      <c r="T915"/>
      <c r="U915"/>
      <c r="V915"/>
      <c r="W915"/>
      <c r="X915"/>
      <c r="Y915"/>
      <c r="Z915"/>
    </row>
    <row r="916" spans="1:26" s="1" customFormat="1">
      <c r="A916" s="9"/>
      <c r="B916" s="4"/>
      <c r="D916"/>
      <c r="E916"/>
      <c r="F916"/>
      <c r="J916"/>
      <c r="K916" s="3"/>
      <c r="L916"/>
      <c r="P916"/>
      <c r="Q916"/>
      <c r="R916"/>
      <c r="S916"/>
      <c r="T916"/>
      <c r="U916"/>
      <c r="V916"/>
      <c r="W916"/>
      <c r="X916"/>
      <c r="Y916"/>
      <c r="Z916"/>
    </row>
    <row r="917" spans="1:26" s="1" customFormat="1">
      <c r="A917" s="9"/>
      <c r="B917" s="4"/>
      <c r="D917"/>
      <c r="E917"/>
      <c r="F917"/>
      <c r="J917"/>
      <c r="K917" s="3"/>
      <c r="L917"/>
      <c r="P917"/>
      <c r="Q917"/>
      <c r="R917"/>
      <c r="S917"/>
      <c r="T917"/>
      <c r="U917"/>
      <c r="V917"/>
      <c r="W917"/>
      <c r="X917"/>
      <c r="Y917"/>
      <c r="Z917"/>
    </row>
    <row r="918" spans="1:26" s="1" customFormat="1">
      <c r="A918" s="9"/>
      <c r="B918" s="4"/>
      <c r="D918"/>
      <c r="E918"/>
      <c r="F918"/>
      <c r="J918"/>
      <c r="K918" s="3"/>
      <c r="L918"/>
      <c r="P918"/>
      <c r="Q918"/>
      <c r="R918"/>
      <c r="S918"/>
      <c r="T918"/>
      <c r="U918"/>
      <c r="V918"/>
      <c r="W918"/>
      <c r="X918"/>
      <c r="Y918"/>
      <c r="Z918"/>
    </row>
    <row r="919" spans="1:26" s="1" customFormat="1">
      <c r="A919" s="9"/>
      <c r="B919" s="4"/>
      <c r="D919"/>
      <c r="E919"/>
      <c r="F919"/>
      <c r="J919"/>
      <c r="K919" s="3"/>
      <c r="L919"/>
      <c r="P919"/>
      <c r="Q919"/>
      <c r="R919"/>
      <c r="S919"/>
      <c r="T919"/>
      <c r="U919"/>
      <c r="V919"/>
      <c r="W919"/>
      <c r="X919"/>
      <c r="Y919"/>
      <c r="Z919"/>
    </row>
    <row r="920" spans="1:26" s="1" customFormat="1">
      <c r="A920" s="9"/>
      <c r="B920" s="4"/>
      <c r="D920"/>
      <c r="E920"/>
      <c r="F920"/>
      <c r="J920"/>
      <c r="K920" s="3"/>
      <c r="L920"/>
      <c r="P920"/>
      <c r="Q920"/>
      <c r="R920"/>
      <c r="S920"/>
      <c r="T920"/>
      <c r="U920"/>
      <c r="V920"/>
      <c r="W920"/>
      <c r="X920"/>
      <c r="Y920"/>
      <c r="Z920"/>
    </row>
    <row r="921" spans="1:26" s="1" customFormat="1">
      <c r="A921" s="9"/>
      <c r="B921" s="4"/>
      <c r="D921"/>
      <c r="E921"/>
      <c r="F921"/>
      <c r="J921"/>
      <c r="K921" s="3"/>
      <c r="L921"/>
      <c r="P921"/>
      <c r="Q921"/>
      <c r="R921"/>
      <c r="S921"/>
      <c r="T921"/>
      <c r="U921"/>
      <c r="V921"/>
      <c r="W921"/>
      <c r="X921"/>
      <c r="Y921"/>
      <c r="Z921"/>
    </row>
    <row r="922" spans="1:26" s="1" customFormat="1">
      <c r="A922" s="9"/>
      <c r="B922" s="4"/>
      <c r="D922"/>
      <c r="E922"/>
      <c r="F922"/>
      <c r="J922"/>
      <c r="K922" s="3"/>
      <c r="L922"/>
      <c r="P922"/>
      <c r="Q922"/>
      <c r="R922"/>
      <c r="S922"/>
      <c r="T922"/>
      <c r="U922"/>
      <c r="V922"/>
      <c r="W922"/>
      <c r="X922"/>
      <c r="Y922"/>
      <c r="Z922"/>
    </row>
    <row r="923" spans="1:26" s="1" customFormat="1">
      <c r="A923" s="9"/>
      <c r="B923" s="4"/>
      <c r="D923"/>
      <c r="E923"/>
      <c r="F923"/>
      <c r="J923"/>
      <c r="K923" s="3"/>
      <c r="L923"/>
      <c r="P923"/>
      <c r="Q923"/>
      <c r="R923"/>
      <c r="S923"/>
      <c r="T923"/>
      <c r="U923"/>
      <c r="V923"/>
      <c r="W923"/>
      <c r="X923"/>
      <c r="Y923"/>
      <c r="Z923"/>
    </row>
    <row r="924" spans="1:26" s="1" customFormat="1">
      <c r="A924" s="9"/>
      <c r="B924" s="4"/>
      <c r="D924"/>
      <c r="E924"/>
      <c r="F924"/>
      <c r="J924"/>
      <c r="K924" s="3"/>
      <c r="L924"/>
      <c r="P924"/>
      <c r="Q924"/>
      <c r="R924"/>
      <c r="S924"/>
      <c r="T924"/>
      <c r="U924"/>
      <c r="V924"/>
      <c r="W924"/>
      <c r="X924"/>
      <c r="Y924"/>
      <c r="Z924"/>
    </row>
    <row r="925" spans="1:26" s="1" customFormat="1">
      <c r="A925" s="9"/>
      <c r="B925" s="4"/>
      <c r="D925"/>
      <c r="E925"/>
      <c r="F925"/>
      <c r="J925"/>
      <c r="K925" s="3"/>
      <c r="L925"/>
      <c r="P925"/>
      <c r="Q925"/>
      <c r="R925"/>
      <c r="S925"/>
      <c r="T925"/>
      <c r="U925"/>
      <c r="V925"/>
      <c r="W925"/>
      <c r="X925"/>
      <c r="Y925"/>
      <c r="Z925"/>
    </row>
    <row r="926" spans="1:26" s="1" customFormat="1">
      <c r="A926" s="9"/>
      <c r="B926" s="4"/>
      <c r="D926"/>
      <c r="E926"/>
      <c r="F926"/>
      <c r="J926"/>
      <c r="K926" s="3"/>
      <c r="L926"/>
      <c r="P926"/>
      <c r="Q926"/>
      <c r="R926"/>
      <c r="S926"/>
      <c r="T926"/>
      <c r="U926"/>
      <c r="V926"/>
      <c r="W926"/>
      <c r="X926"/>
      <c r="Y926"/>
      <c r="Z926"/>
    </row>
    <row r="927" spans="1:26" s="1" customFormat="1">
      <c r="A927" s="9"/>
      <c r="B927" s="4"/>
      <c r="D927"/>
      <c r="E927"/>
      <c r="F927"/>
      <c r="J927"/>
      <c r="K927" s="3"/>
      <c r="L927"/>
      <c r="P927"/>
      <c r="Q927"/>
      <c r="R927"/>
      <c r="S927"/>
      <c r="T927"/>
      <c r="U927"/>
      <c r="V927"/>
      <c r="W927"/>
      <c r="X927"/>
      <c r="Y927"/>
      <c r="Z927"/>
    </row>
    <row r="928" spans="1:26" s="1" customFormat="1">
      <c r="A928" s="9"/>
      <c r="B928" s="4"/>
      <c r="D928"/>
      <c r="E928"/>
      <c r="F928"/>
      <c r="J928"/>
      <c r="K928" s="3"/>
      <c r="L928"/>
      <c r="P928"/>
      <c r="Q928"/>
      <c r="R928"/>
      <c r="S928"/>
      <c r="T928"/>
      <c r="U928"/>
      <c r="V928"/>
      <c r="W928"/>
      <c r="X928"/>
      <c r="Y928"/>
      <c r="Z928"/>
    </row>
    <row r="929" spans="1:26" s="1" customFormat="1">
      <c r="A929" s="9"/>
      <c r="B929" s="4"/>
      <c r="D929"/>
      <c r="E929"/>
      <c r="F929"/>
      <c r="J929"/>
      <c r="K929" s="3"/>
      <c r="L929"/>
      <c r="P929"/>
      <c r="Q929"/>
      <c r="R929"/>
      <c r="S929"/>
      <c r="T929"/>
      <c r="U929"/>
      <c r="V929"/>
      <c r="W929"/>
      <c r="X929"/>
      <c r="Y929"/>
      <c r="Z929"/>
    </row>
    <row r="930" spans="1:26" s="1" customFormat="1">
      <c r="A930" s="9"/>
      <c r="B930" s="4"/>
      <c r="D930"/>
      <c r="E930"/>
      <c r="F930"/>
      <c r="J930"/>
      <c r="K930" s="3"/>
      <c r="L930"/>
      <c r="P930"/>
      <c r="Q930"/>
      <c r="R930"/>
      <c r="S930"/>
      <c r="T930"/>
      <c r="U930"/>
      <c r="V930"/>
      <c r="W930"/>
      <c r="X930"/>
      <c r="Y930"/>
      <c r="Z930"/>
    </row>
    <row r="931" spans="1:26" s="1" customFormat="1">
      <c r="A931" s="9"/>
      <c r="B931" s="4"/>
      <c r="D931"/>
      <c r="E931"/>
      <c r="F931"/>
      <c r="J931"/>
      <c r="K931" s="3"/>
      <c r="L931"/>
      <c r="P931"/>
      <c r="Q931"/>
      <c r="R931"/>
      <c r="S931"/>
      <c r="T931"/>
      <c r="U931"/>
      <c r="V931"/>
      <c r="W931"/>
      <c r="X931"/>
      <c r="Y931"/>
      <c r="Z931"/>
    </row>
    <row r="932" spans="1:26" s="1" customFormat="1">
      <c r="A932" s="9"/>
      <c r="B932" s="4"/>
      <c r="D932"/>
      <c r="E932"/>
      <c r="F932"/>
      <c r="J932"/>
      <c r="K932" s="3"/>
      <c r="L932"/>
      <c r="P932"/>
      <c r="Q932"/>
      <c r="R932"/>
      <c r="S932"/>
      <c r="T932"/>
      <c r="U932"/>
      <c r="V932"/>
      <c r="W932"/>
      <c r="X932"/>
      <c r="Y932"/>
      <c r="Z932"/>
    </row>
    <row r="933" spans="1:26" s="1" customFormat="1">
      <c r="A933" s="9"/>
      <c r="B933" s="4"/>
      <c r="D933"/>
      <c r="E933"/>
      <c r="F933"/>
      <c r="J933"/>
      <c r="K933" s="3"/>
      <c r="L933"/>
      <c r="P933"/>
      <c r="Q933"/>
      <c r="R933"/>
      <c r="S933"/>
      <c r="T933"/>
      <c r="U933"/>
      <c r="V933"/>
      <c r="W933"/>
      <c r="X933"/>
      <c r="Y933"/>
      <c r="Z933"/>
    </row>
    <row r="934" spans="1:26" s="1" customFormat="1">
      <c r="A934" s="9"/>
      <c r="B934" s="4"/>
      <c r="D934"/>
      <c r="E934"/>
      <c r="F934"/>
      <c r="J934"/>
      <c r="K934" s="3"/>
      <c r="L934"/>
      <c r="P934"/>
      <c r="Q934"/>
      <c r="R934"/>
      <c r="S934"/>
      <c r="T934"/>
      <c r="U934"/>
      <c r="V934"/>
      <c r="W934"/>
      <c r="X934"/>
      <c r="Y934"/>
      <c r="Z934"/>
    </row>
    <row r="935" spans="1:26" s="1" customFormat="1">
      <c r="A935" s="9"/>
      <c r="B935" s="4"/>
      <c r="D935"/>
      <c r="E935"/>
      <c r="F935"/>
      <c r="J935"/>
      <c r="K935" s="3"/>
      <c r="L935"/>
      <c r="P935"/>
      <c r="Q935"/>
      <c r="R935"/>
      <c r="S935"/>
      <c r="T935"/>
      <c r="U935"/>
      <c r="V935"/>
      <c r="W935"/>
      <c r="X935"/>
      <c r="Y935"/>
      <c r="Z935"/>
    </row>
    <row r="936" spans="1:26" s="1" customFormat="1">
      <c r="A936" s="9"/>
      <c r="B936" s="4"/>
      <c r="D936"/>
      <c r="E936"/>
      <c r="F936"/>
      <c r="J936"/>
      <c r="K936" s="3"/>
      <c r="L936"/>
      <c r="P936"/>
      <c r="Q936"/>
      <c r="R936"/>
      <c r="S936"/>
      <c r="T936"/>
      <c r="U936"/>
      <c r="V936"/>
      <c r="W936"/>
      <c r="X936"/>
      <c r="Y936"/>
      <c r="Z936"/>
    </row>
  </sheetData>
  <mergeCells count="2">
    <mergeCell ref="B1:D1"/>
    <mergeCell ref="F1:K1"/>
  </mergeCells>
  <conditionalFormatting sqref="C33:C1048576 C1:C19">
    <cfRule type="expression" dxfId="6" priority="10" stopIfTrue="1">
      <formula>LEN(INDIRECT("R"&amp;ROW()&amp;"C2",FALSE))=0</formula>
    </cfRule>
    <cfRule type="expression" dxfId="5" priority="35" stopIfTrue="1">
      <formula>LEN(INDIRECT("R"&amp;ROW()&amp;"C3",FALSE))=0</formula>
    </cfRule>
    <cfRule type="expression" dxfId="4" priority="36">
      <formula>INDIRECT("R"&amp;ROW()&amp;"C"&amp;COLUMN(),FALSE)="Unk."</formula>
    </cfRule>
    <cfRule type="expression" dxfId="3" priority="37" stopIfTrue="1">
      <formula>INDIRECT("R"&amp;ROW()&amp;"C"&amp;COLUMN(),FALSE)="Inv."</formula>
    </cfRule>
    <cfRule type="expression" dxfId="2" priority="38" stopIfTrue="1">
      <formula>INDIRECT("R"&amp;ROW()&amp;"C"&amp;COLUMN(),FALSE)="hex"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5" tint="0.39997558519241921"/>
  </sheetPr>
  <dimension ref="A1:CH2048"/>
  <sheetViews>
    <sheetView workbookViewId="0">
      <selection activeCell="I21" sqref="I21"/>
    </sheetView>
  </sheetViews>
  <sheetFormatPr defaultRowHeight="15"/>
  <cols>
    <col min="1" max="1" width="17.7109375" customWidth="1"/>
    <col min="2" max="2" width="10.28515625" style="11" customWidth="1"/>
    <col min="3" max="3" width="14.85546875" customWidth="1"/>
    <col min="4" max="4" width="10.140625" style="1" customWidth="1"/>
    <col min="5" max="5" width="10.28515625" style="11" customWidth="1"/>
    <col min="6" max="9" width="10.140625" style="1" customWidth="1"/>
    <col min="10" max="10" width="3.5703125" style="1" customWidth="1"/>
    <col min="11" max="11" width="20" customWidth="1"/>
    <col min="13" max="13" width="3.7109375" customWidth="1"/>
    <col min="14" max="14" width="21" customWidth="1"/>
    <col min="15" max="15" width="48" customWidth="1"/>
    <col min="16" max="16" width="6.42578125" customWidth="1"/>
    <col min="17" max="29" width="2.85546875" customWidth="1"/>
    <col min="30" max="30" width="6.42578125" customWidth="1"/>
    <col min="31" max="31" width="14.28515625" customWidth="1"/>
    <col min="32" max="32" width="5.140625" style="1" customWidth="1"/>
    <col min="33" max="33" width="23.7109375" customWidth="1"/>
    <col min="34" max="34" width="7.5703125" style="1" customWidth="1"/>
    <col min="35" max="35" width="3.42578125" customWidth="1"/>
    <col min="36" max="36" width="3" style="1" customWidth="1"/>
    <col min="37" max="39" width="9.140625" style="1"/>
    <col min="41" max="41" width="3.7109375" style="11" customWidth="1"/>
    <col min="42" max="42" width="3.85546875" style="1" customWidth="1"/>
    <col min="43" max="43" width="4.28515625" style="1" customWidth="1"/>
    <col min="44" max="44" width="16" style="1" customWidth="1"/>
    <col min="45" max="45" width="21.5703125" style="28" customWidth="1"/>
    <col min="46" max="51" width="4.7109375" style="11" customWidth="1"/>
    <col min="52" max="56" width="12.7109375" style="11" customWidth="1"/>
    <col min="57" max="64" width="4.7109375" style="11" customWidth="1"/>
    <col min="65" max="67" width="6.7109375" style="11" customWidth="1"/>
    <col min="68" max="76" width="12.7109375" style="11" customWidth="1"/>
    <col min="77" max="77" width="12.7109375" style="17" customWidth="1"/>
    <col min="78" max="78" width="6.7109375" style="11" customWidth="1"/>
    <col min="79" max="79" width="18.28515625" style="11" customWidth="1"/>
    <col min="80" max="80" width="24.7109375" style="17" customWidth="1"/>
    <col min="81" max="82" width="24.7109375" style="11" customWidth="1"/>
    <col min="83" max="83" width="11" style="11" customWidth="1"/>
    <col min="84" max="85" width="24.7109375" style="11" customWidth="1"/>
    <col min="86" max="86" width="12.7109375" customWidth="1"/>
  </cols>
  <sheetData>
    <row r="1" spans="1:84">
      <c r="A1" t="str">
        <f>IF(AJ1,INDEX(Code!$A:$A,AK1),"")</f>
        <v>BATTLE.BIN</v>
      </c>
      <c r="B1" s="11">
        <f>IF(LEN(C1),IF(AJ1,HEX2DEC("2B0")+HEX2DEC(RIGHT(INDEX($AS:$AS,AK1),6)),0),0)</f>
        <v>1316380</v>
      </c>
      <c r="C1" t="str">
        <f>IF(AJ1,ADDRESS(AK1,COLUMN($CE:$CE))&amp;":"&amp;ADDRESS(AK2-1,COLUMN($CE:$CE)),"")</f>
        <v>$CE$3:$CE$7</v>
      </c>
      <c r="F1" s="1">
        <f>IFERROR(VLOOKUP(INDEX(Code!$A:$A,AK1),$AE$1:$AF$24,2,FALSE),0)</f>
        <v>1</v>
      </c>
      <c r="G1" s="23">
        <v>0</v>
      </c>
      <c r="H1" s="1">
        <v>0</v>
      </c>
      <c r="I1" s="1">
        <v>3</v>
      </c>
      <c r="N1" s="3">
        <v>1</v>
      </c>
      <c r="AE1" s="12" t="s">
        <v>40</v>
      </c>
      <c r="AF1" s="13">
        <f>ROW()</f>
        <v>1</v>
      </c>
      <c r="AG1" s="14" t="s">
        <v>3</v>
      </c>
      <c r="AH1" s="36" t="s">
        <v>56</v>
      </c>
      <c r="AJ1" s="1">
        <f t="shared" ref="AJ1:AJ64" si="0">IF(ROW()&lt;=$L$5,ROW(),0)</f>
        <v>1</v>
      </c>
      <c r="AK1" s="1">
        <f>IF(AJ1,VLOOKUP(AJ1,$AO:$AS,3,FALSE),IF(#REF!=$L$5,VLOOKUP(1,$AP:$AS,2,FALSE),""))</f>
        <v>3</v>
      </c>
      <c r="AL1" s="1">
        <f>AK2-AK1</f>
        <v>5</v>
      </c>
      <c r="AS1" s="15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>
        <v>1</v>
      </c>
      <c r="BK1" s="11">
        <v>2</v>
      </c>
      <c r="BL1" s="11">
        <v>3</v>
      </c>
      <c r="CA1" s="17"/>
    </row>
    <row r="2" spans="1:84">
      <c r="A2" t="str">
        <f>IF(AJ2,INDEX(Code!$A:$A,AK2),"")</f>
        <v>BATTLE.BIN</v>
      </c>
      <c r="B2" s="11">
        <f t="shared" ref="B2:B65" si="1">IF(LEN(C2),IF(AJ2,HEX2DEC("2B0")+HEX2DEC(RIGHT(INDEX($AS:$AS,AK2),6)),0),0)</f>
        <v>1377800</v>
      </c>
      <c r="C2" t="str">
        <f t="shared" ref="C2:C65" si="2">IF(AJ2,ADDRESS(AK2,COLUMN($CE:$CE))&amp;":"&amp;ADDRESS(AK3-1,COLUMN($CE:$CE)),"")</f>
        <v>$CE$8:$CE$18</v>
      </c>
      <c r="F2" s="1">
        <f>IFERROR(VLOOKUP(INDEX(Code!$A:$A,AK2),$AE$1:$AF$24,2,FALSE),0)</f>
        <v>1</v>
      </c>
      <c r="G2" s="23" t="s">
        <v>45</v>
      </c>
      <c r="K2" s="10" t="s">
        <v>43</v>
      </c>
      <c r="L2" s="37" t="s">
        <v>302</v>
      </c>
      <c r="AE2" s="18" t="s">
        <v>44</v>
      </c>
      <c r="AF2" s="19">
        <f>ROW()</f>
        <v>2</v>
      </c>
      <c r="AG2" s="20" t="s">
        <v>0</v>
      </c>
      <c r="AH2" s="21" t="s">
        <v>1</v>
      </c>
      <c r="AJ2" s="1">
        <f t="shared" si="0"/>
        <v>2</v>
      </c>
      <c r="AK2" s="1">
        <f t="shared" ref="AK2:AK4" si="3">IF(AJ2,VLOOKUP(AJ2,$AO:$AS,3,FALSE),IF(AJ1=$L$5,VLOOKUP(1,$AP:$AS,2,FALSE),""))</f>
        <v>8</v>
      </c>
      <c r="AL2" s="1">
        <f t="shared" ref="AL2:AL65" si="4">AK3-AK2</f>
        <v>11</v>
      </c>
      <c r="AO2" s="11">
        <f>IF(LEFT(AS2,4)=".org",MAX(AO$1:AO1)+1,0)</f>
        <v>0</v>
      </c>
      <c r="AP2" s="1" t="str">
        <f>IF(AS1="","",MAX(AP3:AP$65535)+1)</f>
        <v/>
      </c>
      <c r="AQ2" s="1" t="str">
        <f t="shared" ref="AQ2" si="5">IF(OR(AO2,AP2=1),ROW(),"")</f>
        <v/>
      </c>
      <c r="AR2" s="1" t="str">
        <f>IFERROR(IF(LEFT(AS1,4)=".org","0x"&amp;RIGHT("00000000"&amp;MID(AS1,SEARCH("0x",AS1)+2,99),8),NA()),"0x80"&amp;DEC2HEX(HEX2DEC(RIGHT(AR1,6))+4,6))</f>
        <v>0x80000004</v>
      </c>
      <c r="AS2" s="15" t="str">
        <f>INDEX(Code!$B:$B,ROW())&amp;""</f>
        <v/>
      </c>
      <c r="AT2" s="11">
        <v>1</v>
      </c>
      <c r="AU2" s="11" t="str">
        <f t="shared" ref="AU2" si="6">IFERROR(IF(AND(NOT($AO2),AY2),SEARCH(" ",$AS2),""),$AY2+1)</f>
        <v/>
      </c>
      <c r="AV2" s="11">
        <f t="shared" ref="AV2" si="7">IFERROR(IF(AU2,SEARCH(",",$AS2,AU2+1),$AY2+1),$AY2+1)</f>
        <v>1</v>
      </c>
      <c r="AW2" s="11">
        <f t="shared" ref="AW2" si="8">IFERROR(IF(AV2,SEARCH(",",$AS2,AV2+1),MIN(AX2:AY2)+1),MIN(AX2:AY2)+1)</f>
        <v>1</v>
      </c>
      <c r="AX2" s="11">
        <f t="shared" ref="AX2:AX19" si="9">IFERROR(SEARCH("(",$AS2),$AY2+1)</f>
        <v>1</v>
      </c>
      <c r="AY2" s="11">
        <f>LEN(AS2)</f>
        <v>0</v>
      </c>
      <c r="AZ2" s="16" t="e">
        <f>SUBSTITUTE(SUBSTITUTE(SUBSTITUTE(SUBSTITUTE(IF(AT2&gt;=AU2,"",MID($AS2,AT2,AU2-AT2)),",","")," ",""),"(",""),")","")</f>
        <v>#VALUE!</v>
      </c>
      <c r="BA2" s="16" t="str">
        <f t="shared" ref="BA2:BD2" si="10">SUBSTITUTE(SUBSTITUTE(SUBSTITUTE(SUBSTITUTE(IF(AU2&gt;=AV2,"",MID($AS2,AU2,AV2-AU2)),",","")," ",""),"(",""),")","")</f>
        <v/>
      </c>
      <c r="BB2" s="16" t="str">
        <f t="shared" si="10"/>
        <v/>
      </c>
      <c r="BC2" s="16" t="str">
        <f t="shared" si="10"/>
        <v/>
      </c>
      <c r="BD2" s="16" t="str">
        <f t="shared" si="10"/>
        <v/>
      </c>
      <c r="BE2" s="16">
        <f t="shared" ref="BE2" si="11">IF(AND(LEN(BA2),BJ$1&lt;&gt;$BH2),BJ$1,0)</f>
        <v>0</v>
      </c>
      <c r="BF2" s="16">
        <f>IF(AND(LEN(BB2),BK$1&lt;&gt;$BH2),BK$1,0)</f>
        <v>0</v>
      </c>
      <c r="BG2" s="16">
        <f t="shared" ref="BG2" si="12">IF(AND(LEN(BC2),BL$1&lt;&gt;$BH2),BL$1,0)</f>
        <v>0</v>
      </c>
      <c r="BH2" s="16">
        <f>IFERROR(IFERROR(IFERROR(IFERROR(IF(SEARCH("0x",BA2),1),IF(SEARCH("0x",BB2),2)),IF(SEARCH("0x",BC2),3)),IF(SEARCH("0x",BD2),4)),0)</f>
        <v>0</v>
      </c>
      <c r="BI2" s="16">
        <f>IF(BH2,IF(LEN(BD2),4,0),0)</f>
        <v>0</v>
      </c>
      <c r="BJ2" s="16"/>
      <c r="BM2" s="11" t="str">
        <f>IF(BE2,DEC2BIN(MID(BA2,2,9),5),"")</f>
        <v/>
      </c>
      <c r="BN2" s="11" t="str">
        <f>IF(BF2,DEC2BIN(MID(BB2,2,9),5),"")</f>
        <v/>
      </c>
      <c r="BO2" s="11" t="str">
        <f>IF(BG2,DEC2BIN(MID(BC2,2,9),5),"")</f>
        <v/>
      </c>
      <c r="BP2" s="11" t="str">
        <f t="shared" ref="BP2" si="13">IF(BH2,INDEX($BA:$BD,ROW(),BH2),"")</f>
        <v/>
      </c>
      <c r="BQ2" s="11" t="str">
        <f t="shared" ref="BQ2" si="14">IFERROR(RIGHT(DEC2HEX(0-HEX2DEC(RIGHT(BP2,LEN(BP2)-SEARCH("x",BP2))),8),8),"")</f>
        <v/>
      </c>
      <c r="BR2" s="11" t="str">
        <f t="shared" ref="BR2" si="15">IF(BP2="","",IF(LEFT(BP2,1)="-",BQ2,RIGHT("00000000"&amp;IFERROR(RIGHT(BP2,LEN(BP2)-SEARCH("x",BP2)),""),8)))</f>
        <v/>
      </c>
      <c r="BS2" s="11" t="str">
        <f>RIGHT("00000"&amp;BR2,5)</f>
        <v>00000</v>
      </c>
      <c r="BT2" s="11" t="str">
        <f t="shared" ref="BT2" si="16">RIGHT("0000"&amp;DEC2HEX((HEX2DEC(RIGHT(BR2,6))-HEX2DEC(RIGHT(AR2,6)))/4-1),4)</f>
        <v>FFFE</v>
      </c>
      <c r="BU2" s="11" t="str">
        <f>DEC2HEX(HEX2DEC(RIGHT(BR2,7))/4,7)</f>
        <v>0000000</v>
      </c>
      <c r="BV2" s="11" t="str">
        <f t="shared" ref="BV2" si="17">IF(BP2="","",HEX2BIN(MID(BT2,1,2),8)&amp;HEX2BIN(MID(BT2,3,2),8))</f>
        <v/>
      </c>
      <c r="BW2" s="11" t="str">
        <f t="shared" ref="BW2" si="18">IF(BR2&lt;&gt;"",HEX2BIN(MID(BU2,1,1),2)&amp;HEX2BIN(MID(BU2,2,2),8)&amp;HEX2BIN(MID(BU2,4,2),8)&amp;HEX2BIN(MID(BU2,6,2),8),"")</f>
        <v/>
      </c>
      <c r="BX2" s="11" t="str">
        <f>IF(BP2="","",RIGHT(HEX2BIN(RIGHT(BR2,2),8),5))</f>
        <v/>
      </c>
      <c r="BY2" s="17" t="str">
        <f t="shared" ref="BY2" si="19">IF(BR2&lt;&gt;"",HEX2BIN(MID(BR2,5,2),8)&amp;HEX2BIN(MID(BR2,7,2),8),"")</f>
        <v/>
      </c>
      <c r="BZ2" s="11" t="str">
        <f t="shared" ref="BZ2" si="20">IF(BI2,DEC2BIN(MID(BD2,2,9),5),"")</f>
        <v/>
      </c>
      <c r="CA2" s="17" t="str">
        <f t="shared" ref="CA2" si="21">IF(BS2&lt;&gt;"",HEX2BIN(MID(BS2,1,1),4)&amp;HEX2BIN(MID(BS2,2,2),8)&amp;HEX2BIN(MID(BS2,4,2),8),"")</f>
        <v>00000000000000000000</v>
      </c>
      <c r="CB2" s="17" t="str">
        <f>IFERROR(VLOOKUP(AZ2,Opcodes!$A$1:$B$88,2, FALSE),"")</f>
        <v/>
      </c>
      <c r="CC2" s="11" t="str">
        <f>SUBSTITUTE(SUBSTITUTE(SUBSTITUTE(SUBSTITUTE(SUBSTITUTE(SUBSTITUTE(SUBSTITUTE(SUBSTITUTE(SUBSTITUTE(SUBSTITUTE(CB2,Opcodes!$I$3,BM2),Opcodes!$I$4,BN2),Opcodes!$I$5,BO2),Opcodes!$I$6,BZ2),Opcodes!$I$8,BV2),Opcodes!$I$9,BW2),Opcodes!$I$10,BX2),Opcodes!$I$11,BY2),Opcodes!$I$15,"00000"),Opcodes!$I$13,CA2)</f>
        <v/>
      </c>
      <c r="CD2" s="11" t="str">
        <f t="shared" ref="CD2" si="22">IF(AND(CC2="",LEN(AS2)),IF(LEN(SUBSTITUTE(SUBSTITUTE(SUBSTITUTE(SUBSTITUTE(SUBSTITUTE(SUBSTITUTE(SUBSTITUTE(SUBSTITUTE(SUBSTITUTE(SUBSTITUTE(SUBSTITUTE(SUBSTITUTE(SUBSTITUTE(SUBSTITUTE(SUBSTITUTE(SUBSTITUTE(SUBSTITUTE(UPPER(AS2),0,""),1,""),2,""),3,""),4,""),5,""),6,""),7,""),8,""),9,""),"A",""),"B",""),"C",""),"D",""),"E",""),"F","")," ",""))=0,AS2,""),"")</f>
        <v/>
      </c>
      <c r="CE2" s="11" t="str">
        <f t="shared" ref="CE2" si="23">IF(CC2&lt;&gt;"",BIN2HEX(MID(CC2,25,8),2)&amp;BIN2HEX(MID(CC2,17,8),2)&amp;BIN2HEX(MID(CC2,9,8),2)&amp;BIN2HEX(MID(CC2,1,8),2),IF(CD2&lt;&gt;"",CD2,""))</f>
        <v/>
      </c>
      <c r="CF2" s="11" t="str">
        <f t="shared" ref="CF2" si="24">IFERROR(IF(CD2&lt;&gt;"","hex",IF(AND(LEN(CC2)&lt;32,LEN(CC2)),NA(),IF(AND(LEN(CB2)=0,LEN(AS2),AO2=0),"Unk."," "))),"Inv.")</f>
        <v xml:space="preserve"> </v>
      </c>
    </row>
    <row r="3" spans="1:84">
      <c r="A3" t="str">
        <f>IF(AJ3,INDEX(Code!$A:$A,AK3),"")</f>
        <v/>
      </c>
      <c r="B3" s="11">
        <f t="shared" si="1"/>
        <v>0</v>
      </c>
      <c r="C3" t="str">
        <f t="shared" si="2"/>
        <v/>
      </c>
      <c r="F3" s="1">
        <f>IFERROR(VLOOKUP(INDEX(Code!$A:$A,AK3),$AE$1:$AF$24,2,FALSE),0)</f>
        <v>0</v>
      </c>
      <c r="G3" s="23" t="s">
        <v>45</v>
      </c>
      <c r="K3" s="10" t="s">
        <v>46</v>
      </c>
      <c r="L3" s="1">
        <v>2</v>
      </c>
      <c r="AE3" s="18" t="s">
        <v>47</v>
      </c>
      <c r="AF3" s="19">
        <f>ROW()</f>
        <v>3</v>
      </c>
      <c r="AG3" s="20" t="s">
        <v>4</v>
      </c>
      <c r="AH3" s="36" t="s">
        <v>56</v>
      </c>
      <c r="AJ3" s="1">
        <f t="shared" si="0"/>
        <v>0</v>
      </c>
      <c r="AK3" s="1">
        <f t="shared" si="3"/>
        <v>19</v>
      </c>
      <c r="AL3" s="1" t="e">
        <f t="shared" si="4"/>
        <v>#VALUE!</v>
      </c>
      <c r="AO3" s="11">
        <f>IF(LEFT(AS3,4)=".org",MAX(AO$1:AO2)+1,0)</f>
        <v>1</v>
      </c>
      <c r="AP3" s="1" t="str">
        <f>IF(AS2="","",MAX(AP4:AP$65535)+1)</f>
        <v/>
      </c>
      <c r="AQ3" s="1">
        <f t="shared" ref="AQ3:AQ19" si="25">IF(OR(AO3,AP3=1),ROW(),"")</f>
        <v>3</v>
      </c>
      <c r="AR3" s="1" t="str">
        <f t="shared" ref="AR3:AR19" si="26">IFERROR(IF(LEFT(AS2,4)=".org","0x"&amp;RIGHT("00000000"&amp;MID(AS2,SEARCH("0x",AS2)+2,99),8),NA()),"0x80"&amp;DEC2HEX(HEX2DEC(RIGHT(AR2,6))+4,6))</f>
        <v>0x80000008</v>
      </c>
      <c r="AS3" s="15" t="str">
        <f>INDEX(Code!$B:$B,ROW())&amp;""</f>
        <v>.org 0x8014136C</v>
      </c>
      <c r="AT3" s="11">
        <v>1</v>
      </c>
      <c r="AU3" s="11" t="str">
        <f t="shared" ref="AU3:AU19" si="27">IFERROR(IF(AND(NOT($AO3),AY3),SEARCH(" ",$AS3),""),$AY3+1)</f>
        <v/>
      </c>
      <c r="AV3" s="11">
        <f t="shared" ref="AV3:AV19" si="28">IFERROR(IF(AU3,SEARCH(",",$AS3,AU3+1),$AY3+1),$AY3+1)</f>
        <v>16</v>
      </c>
      <c r="AW3" s="11">
        <f t="shared" ref="AW3:AW19" si="29">IFERROR(IF(AV3,SEARCH(",",$AS3,AV3+1),MIN(AX3:AY3)+1),MIN(AX3:AY3)+1)</f>
        <v>16</v>
      </c>
      <c r="AX3" s="11">
        <f t="shared" si="9"/>
        <v>16</v>
      </c>
      <c r="AY3" s="11">
        <f t="shared" ref="AY3:AY19" si="30">LEN(AS3)</f>
        <v>15</v>
      </c>
      <c r="AZ3" s="16" t="e">
        <f t="shared" ref="AZ3:AZ19" si="31">SUBSTITUTE(SUBSTITUTE(SUBSTITUTE(SUBSTITUTE(IF(AT3&gt;=AU3,"",MID($AS3,AT3,AU3-AT3)),",","")," ",""),"(",""),")","")</f>
        <v>#VALUE!</v>
      </c>
      <c r="BA3" s="16" t="str">
        <f t="shared" ref="BA3:BA19" si="32">SUBSTITUTE(SUBSTITUTE(SUBSTITUTE(SUBSTITUTE(IF(AU3&gt;=AV3,"",MID($AS3,AU3,AV3-AU3)),",","")," ",""),"(",""),")","")</f>
        <v/>
      </c>
      <c r="BB3" s="16" t="str">
        <f t="shared" ref="BB3:BB19" si="33">SUBSTITUTE(SUBSTITUTE(SUBSTITUTE(SUBSTITUTE(IF(AV3&gt;=AW3,"",MID($AS3,AV3,AW3-AV3)),",","")," ",""),"(",""),")","")</f>
        <v/>
      </c>
      <c r="BC3" s="16" t="str">
        <f t="shared" ref="BC3:BC19" si="34">SUBSTITUTE(SUBSTITUTE(SUBSTITUTE(SUBSTITUTE(IF(AW3&gt;=AX3,"",MID($AS3,AW3,AX3-AW3)),",","")," ",""),"(",""),")","")</f>
        <v/>
      </c>
      <c r="BD3" s="16" t="str">
        <f t="shared" ref="BD3:BD19" si="35">SUBSTITUTE(SUBSTITUTE(SUBSTITUTE(SUBSTITUTE(IF(AX3&gt;=AY3,"",MID($AS3,AX3,AY3-AX3)),",","")," ",""),"(",""),")","")</f>
        <v/>
      </c>
      <c r="BE3" s="16">
        <f t="shared" ref="BE3:BE19" si="36">IF(AND(LEN(BA3),BJ$1&lt;&gt;$BH3),BJ$1,0)</f>
        <v>0</v>
      </c>
      <c r="BF3" s="16">
        <f t="shared" ref="BF3:BF19" si="37">IF(AND(LEN(BB3),BK$1&lt;&gt;$BH3),BK$1,0)</f>
        <v>0</v>
      </c>
      <c r="BG3" s="16">
        <f t="shared" ref="BG3:BG19" si="38">IF(AND(LEN(BC3),BL$1&lt;&gt;$BH3),BL$1,0)</f>
        <v>0</v>
      </c>
      <c r="BH3" s="16">
        <f t="shared" ref="BH3:BH19" si="39">IFERROR(IFERROR(IFERROR(IFERROR(IF(SEARCH("0x",BA3),1),IF(SEARCH("0x",BB3),2)),IF(SEARCH("0x",BC3),3)),IF(SEARCH("0x",BD3),4)),0)</f>
        <v>0</v>
      </c>
      <c r="BI3" s="16">
        <f t="shared" ref="BI3:BI19" si="40">IF(BH3,IF(LEN(BD3),4,0),0)</f>
        <v>0</v>
      </c>
      <c r="BJ3" s="16"/>
      <c r="BM3" s="11" t="str">
        <f t="shared" ref="BM3:BM19" si="41">IF(BE3,DEC2BIN(MID(BA3,2,9),5),"")</f>
        <v/>
      </c>
      <c r="BN3" s="11" t="str">
        <f t="shared" ref="BN3:BN19" si="42">IF(BF3,DEC2BIN(MID(BB3,2,9),5),"")</f>
        <v/>
      </c>
      <c r="BO3" s="11" t="str">
        <f t="shared" ref="BO3:BO19" si="43">IF(BG3,DEC2BIN(MID(BC3,2,9),5),"")</f>
        <v/>
      </c>
      <c r="BP3" s="11" t="str">
        <f t="shared" ref="BP3:BP19" si="44">IF(BH3,INDEX($BA:$BD,ROW(),BH3),"")</f>
        <v/>
      </c>
      <c r="BQ3" s="11" t="str">
        <f t="shared" ref="BQ3:BQ19" si="45">IFERROR(RIGHT(DEC2HEX(0-HEX2DEC(RIGHT(BP3,LEN(BP3)-SEARCH("x",BP3))),8),8),"")</f>
        <v/>
      </c>
      <c r="BR3" s="11" t="str">
        <f t="shared" ref="BR3:BR19" si="46">IF(BP3="","",IF(LEFT(BP3,1)="-",BQ3,RIGHT("00000000"&amp;IFERROR(RIGHT(BP3,LEN(BP3)-SEARCH("x",BP3)),""),8)))</f>
        <v/>
      </c>
      <c r="BS3" s="11" t="str">
        <f t="shared" ref="BS3:BS19" si="47">RIGHT("00000"&amp;BR3,5)</f>
        <v>00000</v>
      </c>
      <c r="BT3" s="11" t="str">
        <f t="shared" ref="BT3:BT19" si="48">RIGHT("0000"&amp;DEC2HEX((HEX2DEC(RIGHT(BR3,6))-HEX2DEC(RIGHT(AR3,6)))/4-1),4)</f>
        <v>FFFD</v>
      </c>
      <c r="BU3" s="11" t="str">
        <f t="shared" ref="BU3:BU19" si="49">DEC2HEX(HEX2DEC(RIGHT(BR3,7))/4,7)</f>
        <v>0000000</v>
      </c>
      <c r="BV3" s="11" t="str">
        <f t="shared" ref="BV3:BV19" si="50">IF(BP3="","",HEX2BIN(MID(BT3,1,2),8)&amp;HEX2BIN(MID(BT3,3,2),8))</f>
        <v/>
      </c>
      <c r="BW3" s="11" t="str">
        <f t="shared" ref="BW3:BW19" si="51">IF(BR3&lt;&gt;"",HEX2BIN(MID(BU3,1,1),2)&amp;HEX2BIN(MID(BU3,2,2),8)&amp;HEX2BIN(MID(BU3,4,2),8)&amp;HEX2BIN(MID(BU3,6,2),8),"")</f>
        <v/>
      </c>
      <c r="BX3" s="11" t="str">
        <f t="shared" ref="BX3:BX19" si="52">IF(BP3="","",RIGHT(HEX2BIN(RIGHT(BR3,2),8),5))</f>
        <v/>
      </c>
      <c r="BY3" s="17" t="str">
        <f t="shared" ref="BY3:BY19" si="53">IF(BR3&lt;&gt;"",HEX2BIN(MID(BR3,5,2),8)&amp;HEX2BIN(MID(BR3,7,2),8),"")</f>
        <v/>
      </c>
      <c r="BZ3" s="11" t="str">
        <f t="shared" ref="BZ3:BZ19" si="54">IF(BI3,DEC2BIN(MID(BD3,2,9),5),"")</f>
        <v/>
      </c>
      <c r="CA3" s="17" t="str">
        <f t="shared" ref="CA3:CA19" si="55">IF(BS3&lt;&gt;"",HEX2BIN(MID(BS3,1,1),4)&amp;HEX2BIN(MID(BS3,2,2),8)&amp;HEX2BIN(MID(BS3,4,2),8),"")</f>
        <v>00000000000000000000</v>
      </c>
      <c r="CB3" s="17" t="str">
        <f>IFERROR(VLOOKUP(AZ3,Opcodes!$A$1:$B$88,2, FALSE),"")</f>
        <v/>
      </c>
      <c r="CC3" s="11" t="str">
        <f>SUBSTITUTE(SUBSTITUTE(SUBSTITUTE(SUBSTITUTE(SUBSTITUTE(SUBSTITUTE(SUBSTITUTE(SUBSTITUTE(SUBSTITUTE(SUBSTITUTE(CB3,Opcodes!$I$3,BM3),Opcodes!$I$4,BN3),Opcodes!$I$5,BO3),Opcodes!$I$6,BZ3),Opcodes!$I$8,BV3),Opcodes!$I$9,BW3),Opcodes!$I$10,BX3),Opcodes!$I$11,BY3),Opcodes!$I$15,"00000"),Opcodes!$I$13,CA3)</f>
        <v/>
      </c>
      <c r="CD3" s="11" t="str">
        <f t="shared" ref="CD3:CD19" si="56">IF(AND(CC3="",LEN(AS3)),IF(LEN(SUBSTITUTE(SUBSTITUTE(SUBSTITUTE(SUBSTITUTE(SUBSTITUTE(SUBSTITUTE(SUBSTITUTE(SUBSTITUTE(SUBSTITUTE(SUBSTITUTE(SUBSTITUTE(SUBSTITUTE(SUBSTITUTE(SUBSTITUTE(SUBSTITUTE(SUBSTITUTE(SUBSTITUTE(UPPER(AS3),0,""),1,""),2,""),3,""),4,""),5,""),6,""),7,""),8,""),9,""),"A",""),"B",""),"C",""),"D",""),"E",""),"F","")," ",""))=0,AS3,""),"")</f>
        <v/>
      </c>
      <c r="CE3" s="11" t="str">
        <f t="shared" ref="CE3:CE19" si="57">IF(CC3&lt;&gt;"",BIN2HEX(MID(CC3,25,8),2)&amp;BIN2HEX(MID(CC3,17,8),2)&amp;BIN2HEX(MID(CC3,9,8),2)&amp;BIN2HEX(MID(CC3,1,8),2),IF(CD3&lt;&gt;"",CD3,""))</f>
        <v/>
      </c>
      <c r="CF3" s="11" t="str">
        <f t="shared" ref="CF3:CF19" si="58">IFERROR(IF(CD3&lt;&gt;"","hex",IF(AND(LEN(CC3)&lt;32,LEN(CC3)),NA(),IF(AND(LEN(CB3)=0,LEN(AS3),AO3=0),"Unk."," "))),"Inv.")</f>
        <v xml:space="preserve"> </v>
      </c>
    </row>
    <row r="4" spans="1:84">
      <c r="A4" t="str">
        <f>IF(AJ4,INDEX(Code!$A:$A,AK4),"")</f>
        <v/>
      </c>
      <c r="B4" s="11">
        <f t="shared" si="1"/>
        <v>0</v>
      </c>
      <c r="C4" t="str">
        <f t="shared" si="2"/>
        <v/>
      </c>
      <c r="F4" s="1">
        <f>IFERROR(VLOOKUP(INDEX(Code!$A:$A,AK4),$AE$1:$AF$24,2,FALSE),0)</f>
        <v>0</v>
      </c>
      <c r="G4" s="23" t="s">
        <v>45</v>
      </c>
      <c r="K4" s="10"/>
      <c r="L4" s="1"/>
      <c r="AE4" s="18" t="s">
        <v>42</v>
      </c>
      <c r="AF4" s="19">
        <f>ROW()</f>
        <v>4</v>
      </c>
      <c r="AG4" s="20" t="s">
        <v>2</v>
      </c>
      <c r="AH4" s="21" t="s">
        <v>5</v>
      </c>
      <c r="AJ4" s="1">
        <f t="shared" si="0"/>
        <v>0</v>
      </c>
      <c r="AK4" s="1" t="str">
        <f t="shared" si="3"/>
        <v/>
      </c>
      <c r="AL4" s="1" t="e">
        <f t="shared" si="4"/>
        <v>#VALUE!</v>
      </c>
      <c r="AO4" s="11">
        <f>IF(LEFT(AS4,4)=".org",MAX(AO$1:AO3)+1,0)</f>
        <v>0</v>
      </c>
      <c r="AP4" s="1">
        <f>IF(AS3="","",MAX(AP5:AP$65535)+1)</f>
        <v>14</v>
      </c>
      <c r="AQ4" s="1" t="str">
        <f t="shared" si="25"/>
        <v/>
      </c>
      <c r="AR4" s="1" t="str">
        <f t="shared" si="26"/>
        <v>0x8014136C</v>
      </c>
      <c r="AS4" s="15" t="str">
        <f>INDEX(Code!$B:$B,ROW())&amp;""</f>
        <v>j 0x80150358</v>
      </c>
      <c r="AT4" s="11">
        <v>1</v>
      </c>
      <c r="AU4" s="11">
        <f t="shared" si="27"/>
        <v>2</v>
      </c>
      <c r="AV4" s="11">
        <f t="shared" si="28"/>
        <v>13</v>
      </c>
      <c r="AW4" s="11">
        <f t="shared" si="29"/>
        <v>13</v>
      </c>
      <c r="AX4" s="11">
        <f t="shared" si="9"/>
        <v>13</v>
      </c>
      <c r="AY4" s="11">
        <f t="shared" si="30"/>
        <v>12</v>
      </c>
      <c r="AZ4" s="16" t="str">
        <f t="shared" si="31"/>
        <v>j</v>
      </c>
      <c r="BA4" s="16" t="str">
        <f t="shared" si="32"/>
        <v>0x80150358</v>
      </c>
      <c r="BB4" s="16" t="str">
        <f t="shared" si="33"/>
        <v/>
      </c>
      <c r="BC4" s="16" t="str">
        <f t="shared" si="34"/>
        <v/>
      </c>
      <c r="BD4" s="16" t="str">
        <f t="shared" si="35"/>
        <v/>
      </c>
      <c r="BE4" s="16">
        <f t="shared" si="36"/>
        <v>0</v>
      </c>
      <c r="BF4" s="16">
        <f t="shared" si="37"/>
        <v>0</v>
      </c>
      <c r="BG4" s="16">
        <f t="shared" si="38"/>
        <v>0</v>
      </c>
      <c r="BH4" s="16">
        <f t="shared" si="39"/>
        <v>1</v>
      </c>
      <c r="BI4" s="16">
        <f t="shared" si="40"/>
        <v>0</v>
      </c>
      <c r="BJ4" s="16"/>
      <c r="BM4" s="11" t="str">
        <f t="shared" si="41"/>
        <v/>
      </c>
      <c r="BN4" s="11" t="str">
        <f t="shared" si="42"/>
        <v/>
      </c>
      <c r="BO4" s="11" t="str">
        <f t="shared" si="43"/>
        <v/>
      </c>
      <c r="BP4" s="11" t="str">
        <f t="shared" si="44"/>
        <v>0x80150358</v>
      </c>
      <c r="BQ4" s="11" t="str">
        <f t="shared" si="45"/>
        <v>7FEAFCA8</v>
      </c>
      <c r="BR4" s="11" t="str">
        <f t="shared" si="46"/>
        <v>80150358</v>
      </c>
      <c r="BS4" s="11" t="str">
        <f t="shared" si="47"/>
        <v>50358</v>
      </c>
      <c r="BT4" s="11" t="str">
        <f t="shared" si="48"/>
        <v>3BFA</v>
      </c>
      <c r="BU4" s="11" t="str">
        <f t="shared" si="49"/>
        <v>00540D6</v>
      </c>
      <c r="BV4" s="11" t="str">
        <f t="shared" si="50"/>
        <v>0011101111111010</v>
      </c>
      <c r="BW4" s="11" t="str">
        <f t="shared" si="51"/>
        <v>00000001010100000011010110</v>
      </c>
      <c r="BX4" s="11" t="str">
        <f t="shared" si="52"/>
        <v>11000</v>
      </c>
      <c r="BY4" s="17" t="str">
        <f t="shared" si="53"/>
        <v>0000001101011000</v>
      </c>
      <c r="BZ4" s="11" t="str">
        <f t="shared" si="54"/>
        <v/>
      </c>
      <c r="CA4" s="17" t="str">
        <f t="shared" si="55"/>
        <v>01010000001101011000</v>
      </c>
      <c r="CB4" s="17" t="str">
        <f>IFERROR(VLOOKUP(AZ4,Opcodes!$A$1:$B$88,2, FALSE),"")</f>
        <v>000010J</v>
      </c>
      <c r="CC4" s="11" t="str">
        <f>SUBSTITUTE(SUBSTITUTE(SUBSTITUTE(SUBSTITUTE(SUBSTITUTE(SUBSTITUTE(SUBSTITUTE(SUBSTITUTE(SUBSTITUTE(SUBSTITUTE(CB4,Opcodes!$I$3,BM4),Opcodes!$I$4,BN4),Opcodes!$I$5,BO4),Opcodes!$I$6,BZ4),Opcodes!$I$8,BV4),Opcodes!$I$9,BW4),Opcodes!$I$10,BX4),Opcodes!$I$11,BY4),Opcodes!$I$15,"00000"),Opcodes!$I$13,CA4)</f>
        <v>00001000000001010100000011010110</v>
      </c>
      <c r="CD4" s="11" t="str">
        <f t="shared" si="56"/>
        <v/>
      </c>
      <c r="CE4" s="11" t="str">
        <f t="shared" si="57"/>
        <v>D6400508</v>
      </c>
      <c r="CF4" s="11" t="str">
        <f t="shared" si="58"/>
        <v xml:space="preserve"> </v>
      </c>
    </row>
    <row r="5" spans="1:84">
      <c r="A5" t="str">
        <f>IF(AJ5,INDEX(Code!$A:$A,AK5),"")</f>
        <v/>
      </c>
      <c r="B5" s="11">
        <f t="shared" si="1"/>
        <v>0</v>
      </c>
      <c r="C5" t="str">
        <f t="shared" si="2"/>
        <v/>
      </c>
      <c r="F5" s="1">
        <f>IFERROR(VLOOKUP(INDEX(Code!$A:$A,AK5),$AE$1:$AF$24,2,FALSE),0)</f>
        <v>0</v>
      </c>
      <c r="G5" s="23" t="s">
        <v>45</v>
      </c>
      <c r="K5" s="10" t="s">
        <v>48</v>
      </c>
      <c r="L5" s="1">
        <f>MAX($AO:$AO)</f>
        <v>2</v>
      </c>
      <c r="AE5" s="18" t="s">
        <v>49</v>
      </c>
      <c r="AF5" s="19">
        <f>ROW()</f>
        <v>5</v>
      </c>
      <c r="AG5" s="20" t="str">
        <f>"EVENT_"&amp;SUBSTITUTE(AE5,".","_")</f>
        <v>EVENT_ATTACK_OUT</v>
      </c>
      <c r="AH5" s="21" t="s">
        <v>50</v>
      </c>
      <c r="AJ5" s="1">
        <f t="shared" si="0"/>
        <v>0</v>
      </c>
      <c r="AK5" s="1" t="str">
        <f>IF(AJ5,VLOOKUP(AJ5,$AO:$AS,3,FALSE),IF(AJ4=$L$5,VLOOKUP(1,$AP:$AS,2,FALSE),""))</f>
        <v/>
      </c>
      <c r="AL5" s="1" t="e">
        <f t="shared" si="4"/>
        <v>#VALUE!</v>
      </c>
      <c r="AO5" s="11">
        <f>IF(LEFT(AS5,4)=".org",MAX(AO$1:AO4)+1,0)</f>
        <v>0</v>
      </c>
      <c r="AP5" s="1">
        <f>IF(AS4="","",MAX(AP6:AP$65535)+1)</f>
        <v>13</v>
      </c>
      <c r="AQ5" s="1" t="str">
        <f t="shared" si="25"/>
        <v/>
      </c>
      <c r="AR5" s="1" t="str">
        <f t="shared" si="26"/>
        <v>0x80141370</v>
      </c>
      <c r="AS5" s="15" t="str">
        <f>INDEX(Code!$B:$B,ROW())&amp;""</f>
        <v>lbu r7,0x4060(r1)</v>
      </c>
      <c r="AT5" s="11">
        <v>1</v>
      </c>
      <c r="AU5" s="11">
        <f t="shared" si="27"/>
        <v>4</v>
      </c>
      <c r="AV5" s="11">
        <f t="shared" si="28"/>
        <v>7</v>
      </c>
      <c r="AW5" s="11">
        <f t="shared" si="29"/>
        <v>15</v>
      </c>
      <c r="AX5" s="11">
        <f t="shared" si="9"/>
        <v>14</v>
      </c>
      <c r="AY5" s="11">
        <f t="shared" si="30"/>
        <v>17</v>
      </c>
      <c r="AZ5" s="16" t="str">
        <f t="shared" si="31"/>
        <v>lbu</v>
      </c>
      <c r="BA5" s="16" t="str">
        <f t="shared" si="32"/>
        <v>r7</v>
      </c>
      <c r="BB5" s="16" t="str">
        <f t="shared" si="33"/>
        <v>0x4060</v>
      </c>
      <c r="BC5" s="16" t="str">
        <f t="shared" si="34"/>
        <v/>
      </c>
      <c r="BD5" s="16" t="str">
        <f t="shared" si="35"/>
        <v>r1</v>
      </c>
      <c r="BE5" s="16">
        <f t="shared" si="36"/>
        <v>1</v>
      </c>
      <c r="BF5" s="16">
        <f t="shared" si="37"/>
        <v>0</v>
      </c>
      <c r="BG5" s="16">
        <f t="shared" si="38"/>
        <v>0</v>
      </c>
      <c r="BH5" s="16">
        <f t="shared" si="39"/>
        <v>2</v>
      </c>
      <c r="BI5" s="16">
        <f t="shared" si="40"/>
        <v>4</v>
      </c>
      <c r="BJ5" s="16"/>
      <c r="BM5" s="11" t="str">
        <f t="shared" si="41"/>
        <v>00111</v>
      </c>
      <c r="BN5" s="11" t="str">
        <f t="shared" si="42"/>
        <v/>
      </c>
      <c r="BO5" s="11" t="str">
        <f t="shared" si="43"/>
        <v/>
      </c>
      <c r="BP5" s="11" t="str">
        <f t="shared" si="44"/>
        <v>0x4060</v>
      </c>
      <c r="BQ5" s="11" t="str">
        <f t="shared" si="45"/>
        <v>FFFFBFA0</v>
      </c>
      <c r="BR5" s="11" t="str">
        <f t="shared" si="46"/>
        <v>00004060</v>
      </c>
      <c r="BS5" s="11" t="str">
        <f t="shared" si="47"/>
        <v>04060</v>
      </c>
      <c r="BT5" s="11" t="str">
        <f t="shared" si="48"/>
        <v>0B3B</v>
      </c>
      <c r="BU5" s="11" t="str">
        <f t="shared" si="49"/>
        <v>0001018</v>
      </c>
      <c r="BV5" s="11" t="str">
        <f t="shared" si="50"/>
        <v>0000101100111011</v>
      </c>
      <c r="BW5" s="11" t="str">
        <f t="shared" si="51"/>
        <v>00000000000001000000011000</v>
      </c>
      <c r="BX5" s="11" t="str">
        <f t="shared" si="52"/>
        <v>00000</v>
      </c>
      <c r="BY5" s="17" t="str">
        <f t="shared" si="53"/>
        <v>0100000001100000</v>
      </c>
      <c r="BZ5" s="11" t="str">
        <f t="shared" si="54"/>
        <v>00001</v>
      </c>
      <c r="CA5" s="17" t="str">
        <f t="shared" si="55"/>
        <v>00000100000001100000</v>
      </c>
      <c r="CB5" s="17" t="str">
        <f>IFERROR(VLOOKUP(AZ5,Opcodes!$A$1:$B$88,2, FALSE),"")</f>
        <v>100100RQL</v>
      </c>
      <c r="CC5" s="11" t="str">
        <f>SUBSTITUTE(SUBSTITUTE(SUBSTITUTE(SUBSTITUTE(SUBSTITUTE(SUBSTITUTE(SUBSTITUTE(SUBSTITUTE(SUBSTITUTE(SUBSTITUTE(CB5,Opcodes!$I$3,BM5),Opcodes!$I$4,BN5),Opcodes!$I$5,BO5),Opcodes!$I$6,BZ5),Opcodes!$I$8,BV5),Opcodes!$I$9,BW5),Opcodes!$I$10,BX5),Opcodes!$I$11,BY5),Opcodes!$I$15,"00000"),Opcodes!$I$13,CA5)</f>
        <v>10010000001001110100000001100000</v>
      </c>
      <c r="CD5" s="11" t="str">
        <f t="shared" si="56"/>
        <v/>
      </c>
      <c r="CE5" s="11" t="str">
        <f t="shared" si="57"/>
        <v>60402790</v>
      </c>
      <c r="CF5" s="11" t="str">
        <f t="shared" si="58"/>
        <v xml:space="preserve"> </v>
      </c>
    </row>
    <row r="6" spans="1:84">
      <c r="A6" t="str">
        <f>IF(AJ6,INDEX(Code!$A:$A,AK6),"")</f>
        <v/>
      </c>
      <c r="B6" s="11">
        <f t="shared" si="1"/>
        <v>0</v>
      </c>
      <c r="C6" t="str">
        <f t="shared" si="2"/>
        <v/>
      </c>
      <c r="F6" s="1">
        <f>IFERROR(VLOOKUP(INDEX(Code!$A:$A,AK6),$AE$1:$AF$24,2,FALSE),0)</f>
        <v>0</v>
      </c>
      <c r="G6" s="23" t="s">
        <v>45</v>
      </c>
      <c r="AE6" s="18" t="s">
        <v>51</v>
      </c>
      <c r="AF6" s="19">
        <f>ROW()</f>
        <v>6</v>
      </c>
      <c r="AG6" s="20" t="str">
        <f>"EVENT_"&amp;SUBSTITUTE(AE6,".","_")</f>
        <v>EVENT_REQUIRE_OUT</v>
      </c>
      <c r="AH6" s="21" t="s">
        <v>50</v>
      </c>
      <c r="AJ6" s="1">
        <f t="shared" si="0"/>
        <v>0</v>
      </c>
      <c r="AK6" s="1" t="str">
        <f t="shared" ref="AK6:AK69" si="59">IF(AJ6,VLOOKUP(AJ6,$AO:$AS,3,FALSE),IF(AJ5=$L$5,VLOOKUP(1,$AP:$AS,2,FALSE),""))</f>
        <v/>
      </c>
      <c r="AL6" s="1" t="e">
        <f t="shared" si="4"/>
        <v>#VALUE!</v>
      </c>
      <c r="AO6" s="11">
        <f>IF(LEFT(AS6,4)=".org",MAX(AO$1:AO5)+1,0)</f>
        <v>0</v>
      </c>
      <c r="AP6" s="1">
        <f>IF(AS5="","",MAX(AP7:AP$65535)+1)</f>
        <v>12</v>
      </c>
      <c r="AQ6" s="1" t="str">
        <f t="shared" si="25"/>
        <v/>
      </c>
      <c r="AR6" s="1" t="str">
        <f t="shared" si="26"/>
        <v>0x80141374</v>
      </c>
      <c r="AS6" s="15" t="str">
        <f>INDEX(Code!$B:$B,ROW())&amp;""</f>
        <v/>
      </c>
      <c r="AT6" s="11">
        <v>1</v>
      </c>
      <c r="AU6" s="11" t="str">
        <f t="shared" si="27"/>
        <v/>
      </c>
      <c r="AV6" s="11">
        <f t="shared" si="28"/>
        <v>1</v>
      </c>
      <c r="AW6" s="11">
        <f t="shared" si="29"/>
        <v>1</v>
      </c>
      <c r="AX6" s="11">
        <f t="shared" si="9"/>
        <v>1</v>
      </c>
      <c r="AY6" s="11">
        <f t="shared" si="30"/>
        <v>0</v>
      </c>
      <c r="AZ6" s="16" t="e">
        <f t="shared" si="31"/>
        <v>#VALUE!</v>
      </c>
      <c r="BA6" s="16" t="str">
        <f t="shared" si="32"/>
        <v/>
      </c>
      <c r="BB6" s="16" t="str">
        <f t="shared" si="33"/>
        <v/>
      </c>
      <c r="BC6" s="16" t="str">
        <f t="shared" si="34"/>
        <v/>
      </c>
      <c r="BD6" s="16" t="str">
        <f t="shared" si="35"/>
        <v/>
      </c>
      <c r="BE6" s="16">
        <f t="shared" si="36"/>
        <v>0</v>
      </c>
      <c r="BF6" s="16">
        <f t="shared" si="37"/>
        <v>0</v>
      </c>
      <c r="BG6" s="16">
        <f t="shared" si="38"/>
        <v>0</v>
      </c>
      <c r="BH6" s="16">
        <f t="shared" si="39"/>
        <v>0</v>
      </c>
      <c r="BI6" s="16">
        <f t="shared" si="40"/>
        <v>0</v>
      </c>
      <c r="BJ6" s="16"/>
      <c r="BM6" s="11" t="str">
        <f t="shared" si="41"/>
        <v/>
      </c>
      <c r="BN6" s="11" t="str">
        <f t="shared" si="42"/>
        <v/>
      </c>
      <c r="BO6" s="11" t="str">
        <f t="shared" si="43"/>
        <v/>
      </c>
      <c r="BP6" s="11" t="str">
        <f t="shared" si="44"/>
        <v/>
      </c>
      <c r="BQ6" s="11" t="str">
        <f t="shared" si="45"/>
        <v/>
      </c>
      <c r="BR6" s="11" t="str">
        <f t="shared" si="46"/>
        <v/>
      </c>
      <c r="BS6" s="11" t="str">
        <f t="shared" si="47"/>
        <v>00000</v>
      </c>
      <c r="BT6" s="11" t="str">
        <f t="shared" si="48"/>
        <v>FB22</v>
      </c>
      <c r="BU6" s="11" t="str">
        <f t="shared" si="49"/>
        <v>0000000</v>
      </c>
      <c r="BV6" s="11" t="str">
        <f t="shared" si="50"/>
        <v/>
      </c>
      <c r="BW6" s="11" t="str">
        <f t="shared" si="51"/>
        <v/>
      </c>
      <c r="BX6" s="11" t="str">
        <f t="shared" si="52"/>
        <v/>
      </c>
      <c r="BY6" s="17" t="str">
        <f t="shared" si="53"/>
        <v/>
      </c>
      <c r="BZ6" s="11" t="str">
        <f t="shared" si="54"/>
        <v/>
      </c>
      <c r="CA6" s="17" t="str">
        <f t="shared" si="55"/>
        <v>00000000000000000000</v>
      </c>
      <c r="CB6" s="17" t="str">
        <f>IFERROR(VLOOKUP(AZ6,Opcodes!$A$1:$B$88,2, FALSE),"")</f>
        <v/>
      </c>
      <c r="CC6" s="11" t="str">
        <f>SUBSTITUTE(SUBSTITUTE(SUBSTITUTE(SUBSTITUTE(SUBSTITUTE(SUBSTITUTE(SUBSTITUTE(SUBSTITUTE(SUBSTITUTE(SUBSTITUTE(CB6,Opcodes!$I$3,BM6),Opcodes!$I$4,BN6),Opcodes!$I$5,BO6),Opcodes!$I$6,BZ6),Opcodes!$I$8,BV6),Opcodes!$I$9,BW6),Opcodes!$I$10,BX6),Opcodes!$I$11,BY6),Opcodes!$I$15,"00000"),Opcodes!$I$13,CA6)</f>
        <v/>
      </c>
      <c r="CD6" s="11" t="str">
        <f t="shared" si="56"/>
        <v/>
      </c>
      <c r="CE6" s="11" t="str">
        <f t="shared" si="57"/>
        <v/>
      </c>
      <c r="CF6" s="11" t="str">
        <f t="shared" si="58"/>
        <v xml:space="preserve"> </v>
      </c>
    </row>
    <row r="7" spans="1:84">
      <c r="A7" t="str">
        <f>IF(AJ7,INDEX(Code!$A:$A,AK7),"")</f>
        <v/>
      </c>
      <c r="B7" s="11">
        <f t="shared" si="1"/>
        <v>0</v>
      </c>
      <c r="C7" t="str">
        <f t="shared" si="2"/>
        <v/>
      </c>
      <c r="F7" s="1">
        <f>IFERROR(VLOOKUP(INDEX(Code!$A:$A,AK7),$AE$1:$AF$24,2,FALSE),0)</f>
        <v>0</v>
      </c>
      <c r="G7" s="23" t="s">
        <v>45</v>
      </c>
      <c r="AE7" s="18" t="s">
        <v>53</v>
      </c>
      <c r="AF7" s="19">
        <f>ROW()</f>
        <v>7</v>
      </c>
      <c r="AG7" s="20" t="str">
        <f>"EVENT_"&amp;SUBSTITUTE(AE7,".","_")</f>
        <v>EVENT_OPTION_OUT</v>
      </c>
      <c r="AH7" s="21" t="s">
        <v>50</v>
      </c>
      <c r="AJ7" s="1">
        <f t="shared" si="0"/>
        <v>0</v>
      </c>
      <c r="AK7" s="1" t="str">
        <f t="shared" si="59"/>
        <v/>
      </c>
      <c r="AL7" s="1" t="e">
        <f t="shared" si="4"/>
        <v>#VALUE!</v>
      </c>
      <c r="AO7" s="11">
        <f>IF(LEFT(AS7,4)=".org",MAX(AO$1:AO6)+1,0)</f>
        <v>0</v>
      </c>
      <c r="AP7" s="1" t="str">
        <f>IF(AS6="","",MAX(AP8:AP$65535)+1)</f>
        <v/>
      </c>
      <c r="AQ7" s="1" t="str">
        <f t="shared" si="25"/>
        <v/>
      </c>
      <c r="AR7" s="1" t="str">
        <f t="shared" si="26"/>
        <v>0x80141378</v>
      </c>
      <c r="AS7" s="15" t="str">
        <f>INDEX(Code!$B:$B,ROW())&amp;""</f>
        <v/>
      </c>
      <c r="AT7" s="11">
        <v>1</v>
      </c>
      <c r="AU7" s="11" t="str">
        <f t="shared" si="27"/>
        <v/>
      </c>
      <c r="AV7" s="11">
        <f t="shared" si="28"/>
        <v>1</v>
      </c>
      <c r="AW7" s="11">
        <f t="shared" si="29"/>
        <v>1</v>
      </c>
      <c r="AX7" s="11">
        <f t="shared" si="9"/>
        <v>1</v>
      </c>
      <c r="AY7" s="11">
        <f t="shared" si="30"/>
        <v>0</v>
      </c>
      <c r="AZ7" s="16" t="e">
        <f t="shared" si="31"/>
        <v>#VALUE!</v>
      </c>
      <c r="BA7" s="16" t="str">
        <f t="shared" si="32"/>
        <v/>
      </c>
      <c r="BB7" s="16" t="str">
        <f t="shared" si="33"/>
        <v/>
      </c>
      <c r="BC7" s="16" t="str">
        <f t="shared" si="34"/>
        <v/>
      </c>
      <c r="BD7" s="16" t="str">
        <f t="shared" si="35"/>
        <v/>
      </c>
      <c r="BE7" s="16">
        <f t="shared" si="36"/>
        <v>0</v>
      </c>
      <c r="BF7" s="16">
        <f t="shared" si="37"/>
        <v>0</v>
      </c>
      <c r="BG7" s="16">
        <f t="shared" si="38"/>
        <v>0</v>
      </c>
      <c r="BH7" s="16">
        <f t="shared" si="39"/>
        <v>0</v>
      </c>
      <c r="BI7" s="16">
        <f t="shared" si="40"/>
        <v>0</v>
      </c>
      <c r="BJ7" s="16"/>
      <c r="BM7" s="11" t="str">
        <f t="shared" si="41"/>
        <v/>
      </c>
      <c r="BN7" s="11" t="str">
        <f t="shared" si="42"/>
        <v/>
      </c>
      <c r="BO7" s="11" t="str">
        <f t="shared" si="43"/>
        <v/>
      </c>
      <c r="BP7" s="11" t="str">
        <f t="shared" si="44"/>
        <v/>
      </c>
      <c r="BQ7" s="11" t="str">
        <f t="shared" si="45"/>
        <v/>
      </c>
      <c r="BR7" s="11" t="str">
        <f t="shared" si="46"/>
        <v/>
      </c>
      <c r="BS7" s="11" t="str">
        <f t="shared" si="47"/>
        <v>00000</v>
      </c>
      <c r="BT7" s="11" t="str">
        <f t="shared" si="48"/>
        <v>FB21</v>
      </c>
      <c r="BU7" s="11" t="str">
        <f t="shared" si="49"/>
        <v>0000000</v>
      </c>
      <c r="BV7" s="11" t="str">
        <f t="shared" si="50"/>
        <v/>
      </c>
      <c r="BW7" s="11" t="str">
        <f t="shared" si="51"/>
        <v/>
      </c>
      <c r="BX7" s="11" t="str">
        <f t="shared" si="52"/>
        <v/>
      </c>
      <c r="BY7" s="17" t="str">
        <f t="shared" si="53"/>
        <v/>
      </c>
      <c r="BZ7" s="11" t="str">
        <f t="shared" si="54"/>
        <v/>
      </c>
      <c r="CA7" s="17" t="str">
        <f t="shared" si="55"/>
        <v>00000000000000000000</v>
      </c>
      <c r="CB7" s="17" t="str">
        <f>IFERROR(VLOOKUP(AZ7,Opcodes!$A$1:$B$88,2, FALSE),"")</f>
        <v/>
      </c>
      <c r="CC7" s="11" t="str">
        <f>SUBSTITUTE(SUBSTITUTE(SUBSTITUTE(SUBSTITUTE(SUBSTITUTE(SUBSTITUTE(SUBSTITUTE(SUBSTITUTE(SUBSTITUTE(SUBSTITUTE(CB7,Opcodes!$I$3,BM7),Opcodes!$I$4,BN7),Opcodes!$I$5,BO7),Opcodes!$I$6,BZ7),Opcodes!$I$8,BV7),Opcodes!$I$9,BW7),Opcodes!$I$10,BX7),Opcodes!$I$11,BY7),Opcodes!$I$15,"00000"),Opcodes!$I$13,CA7)</f>
        <v/>
      </c>
      <c r="CD7" s="11" t="str">
        <f t="shared" si="56"/>
        <v/>
      </c>
      <c r="CE7" s="11" t="str">
        <f t="shared" si="57"/>
        <v/>
      </c>
      <c r="CF7" s="11" t="str">
        <f t="shared" si="58"/>
        <v xml:space="preserve"> </v>
      </c>
    </row>
    <row r="8" spans="1:84">
      <c r="A8" t="str">
        <f>IF(AJ8,INDEX(Code!$A:$A,AK8),"")</f>
        <v/>
      </c>
      <c r="B8" s="11">
        <f t="shared" si="1"/>
        <v>0</v>
      </c>
      <c r="C8" t="str">
        <f t="shared" si="2"/>
        <v/>
      </c>
      <c r="F8" s="1">
        <f>IFERROR(VLOOKUP(INDEX(Code!$A:$A,AK8),$AE$1:$AF$24,2,FALSE),0)</f>
        <v>0</v>
      </c>
      <c r="G8" s="23" t="s">
        <v>45</v>
      </c>
      <c r="AE8" s="18" t="s">
        <v>54</v>
      </c>
      <c r="AF8" s="19">
        <f>ROW()</f>
        <v>8</v>
      </c>
      <c r="AG8" s="20" t="s">
        <v>55</v>
      </c>
      <c r="AH8" s="36" t="s">
        <v>56</v>
      </c>
      <c r="AJ8" s="1">
        <f t="shared" si="0"/>
        <v>0</v>
      </c>
      <c r="AK8" s="1" t="str">
        <f t="shared" si="59"/>
        <v/>
      </c>
      <c r="AL8" s="1" t="e">
        <f t="shared" si="4"/>
        <v>#VALUE!</v>
      </c>
      <c r="AO8" s="11">
        <f>IF(LEFT(AS8,4)=".org",MAX(AO$1:AO7)+1,0)</f>
        <v>2</v>
      </c>
      <c r="AP8" s="1" t="str">
        <f>IF(AS7="","",MAX(AP9:AP$65535)+1)</f>
        <v/>
      </c>
      <c r="AQ8" s="1">
        <f t="shared" si="25"/>
        <v>8</v>
      </c>
      <c r="AR8" s="1" t="str">
        <f t="shared" si="26"/>
        <v>0x8014137C</v>
      </c>
      <c r="AS8" s="15" t="str">
        <f>INDEX(Code!$B:$B,ROW())&amp;""</f>
        <v>.org 0x80150358</v>
      </c>
      <c r="AT8" s="11">
        <v>1</v>
      </c>
      <c r="AU8" s="11" t="str">
        <f t="shared" si="27"/>
        <v/>
      </c>
      <c r="AV8" s="11">
        <f t="shared" si="28"/>
        <v>16</v>
      </c>
      <c r="AW8" s="11">
        <f t="shared" si="29"/>
        <v>16</v>
      </c>
      <c r="AX8" s="11">
        <f t="shared" si="9"/>
        <v>16</v>
      </c>
      <c r="AY8" s="11">
        <f t="shared" si="30"/>
        <v>15</v>
      </c>
      <c r="AZ8" s="16" t="e">
        <f t="shared" si="31"/>
        <v>#VALUE!</v>
      </c>
      <c r="BA8" s="16" t="str">
        <f t="shared" si="32"/>
        <v/>
      </c>
      <c r="BB8" s="16" t="str">
        <f t="shared" si="33"/>
        <v/>
      </c>
      <c r="BC8" s="16" t="str">
        <f t="shared" si="34"/>
        <v/>
      </c>
      <c r="BD8" s="16" t="str">
        <f t="shared" si="35"/>
        <v/>
      </c>
      <c r="BE8" s="16">
        <f t="shared" si="36"/>
        <v>0</v>
      </c>
      <c r="BF8" s="16">
        <f t="shared" si="37"/>
        <v>0</v>
      </c>
      <c r="BG8" s="16">
        <f t="shared" si="38"/>
        <v>0</v>
      </c>
      <c r="BH8" s="16">
        <f t="shared" si="39"/>
        <v>0</v>
      </c>
      <c r="BI8" s="16">
        <f t="shared" si="40"/>
        <v>0</v>
      </c>
      <c r="BJ8" s="16"/>
      <c r="BM8" s="11" t="str">
        <f t="shared" si="41"/>
        <v/>
      </c>
      <c r="BN8" s="11" t="str">
        <f t="shared" si="42"/>
        <v/>
      </c>
      <c r="BO8" s="11" t="str">
        <f t="shared" si="43"/>
        <v/>
      </c>
      <c r="BP8" s="11" t="str">
        <f t="shared" si="44"/>
        <v/>
      </c>
      <c r="BQ8" s="11" t="str">
        <f t="shared" si="45"/>
        <v/>
      </c>
      <c r="BR8" s="11" t="str">
        <f t="shared" si="46"/>
        <v/>
      </c>
      <c r="BS8" s="11" t="str">
        <f t="shared" si="47"/>
        <v>00000</v>
      </c>
      <c r="BT8" s="11" t="str">
        <f t="shared" si="48"/>
        <v>FB20</v>
      </c>
      <c r="BU8" s="11" t="str">
        <f t="shared" si="49"/>
        <v>0000000</v>
      </c>
      <c r="BV8" s="11" t="str">
        <f t="shared" si="50"/>
        <v/>
      </c>
      <c r="BW8" s="11" t="str">
        <f t="shared" si="51"/>
        <v/>
      </c>
      <c r="BX8" s="11" t="str">
        <f t="shared" si="52"/>
        <v/>
      </c>
      <c r="BY8" s="17" t="str">
        <f t="shared" si="53"/>
        <v/>
      </c>
      <c r="BZ8" s="11" t="str">
        <f t="shared" si="54"/>
        <v/>
      </c>
      <c r="CA8" s="17" t="str">
        <f t="shared" si="55"/>
        <v>00000000000000000000</v>
      </c>
      <c r="CB8" s="17" t="str">
        <f>IFERROR(VLOOKUP(AZ8,Opcodes!$A$1:$B$88,2, FALSE),"")</f>
        <v/>
      </c>
      <c r="CC8" s="11" t="str">
        <f>SUBSTITUTE(SUBSTITUTE(SUBSTITUTE(SUBSTITUTE(SUBSTITUTE(SUBSTITUTE(SUBSTITUTE(SUBSTITUTE(SUBSTITUTE(SUBSTITUTE(CB8,Opcodes!$I$3,BM8),Opcodes!$I$4,BN8),Opcodes!$I$5,BO8),Opcodes!$I$6,BZ8),Opcodes!$I$8,BV8),Opcodes!$I$9,BW8),Opcodes!$I$10,BX8),Opcodes!$I$11,BY8),Opcodes!$I$15,"00000"),Opcodes!$I$13,CA8)</f>
        <v/>
      </c>
      <c r="CD8" s="11" t="str">
        <f t="shared" si="56"/>
        <v/>
      </c>
      <c r="CE8" s="11" t="str">
        <f t="shared" si="57"/>
        <v/>
      </c>
      <c r="CF8" s="11" t="str">
        <f t="shared" si="58"/>
        <v xml:space="preserve"> </v>
      </c>
    </row>
    <row r="9" spans="1:84">
      <c r="A9" t="str">
        <f>IF(AJ9,INDEX(Code!$A:$A,AK9),"")</f>
        <v/>
      </c>
      <c r="B9" s="11">
        <f t="shared" si="1"/>
        <v>0</v>
      </c>
      <c r="C9" t="str">
        <f t="shared" si="2"/>
        <v/>
      </c>
      <c r="F9" s="1">
        <f>IFERROR(VLOOKUP(INDEX(Code!$A:$A,AK9),$AE$1:$AF$24,2,FALSE),0)</f>
        <v>0</v>
      </c>
      <c r="G9" s="23" t="s">
        <v>45</v>
      </c>
      <c r="AE9" s="18" t="s">
        <v>57</v>
      </c>
      <c r="AF9" s="19">
        <f>ROW()</f>
        <v>9</v>
      </c>
      <c r="AG9" s="20" t="str">
        <f>"EVENT_"&amp;SUBSTITUTE(AE9,".","_")</f>
        <v>EVENT_JOBSTTS_OUT</v>
      </c>
      <c r="AH9" s="21" t="s">
        <v>58</v>
      </c>
      <c r="AJ9" s="1">
        <f t="shared" si="0"/>
        <v>0</v>
      </c>
      <c r="AK9" s="1" t="str">
        <f t="shared" si="59"/>
        <v/>
      </c>
      <c r="AL9" s="1" t="e">
        <f t="shared" si="4"/>
        <v>#VALUE!</v>
      </c>
      <c r="AO9" s="11">
        <f>IF(LEFT(AS9,4)=".org",MAX(AO$1:AO8)+1,0)</f>
        <v>0</v>
      </c>
      <c r="AP9" s="1">
        <f>IF(AS8="","",MAX(AP10:AP$65535)+1)</f>
        <v>11</v>
      </c>
      <c r="AQ9" s="1" t="str">
        <f t="shared" si="25"/>
        <v/>
      </c>
      <c r="AR9" s="1" t="str">
        <f t="shared" si="26"/>
        <v>0x80150358</v>
      </c>
      <c r="AS9" s="15" t="str">
        <f>INDEX(Code!$B:$B,ROW())&amp;""</f>
        <v>lui r1, 0x8015</v>
      </c>
      <c r="AT9" s="11">
        <v>1</v>
      </c>
      <c r="AU9" s="11">
        <f t="shared" si="27"/>
        <v>4</v>
      </c>
      <c r="AV9" s="11">
        <f t="shared" si="28"/>
        <v>7</v>
      </c>
      <c r="AW9" s="11">
        <f t="shared" si="29"/>
        <v>15</v>
      </c>
      <c r="AX9" s="11">
        <f t="shared" si="9"/>
        <v>15</v>
      </c>
      <c r="AY9" s="11">
        <f t="shared" si="30"/>
        <v>14</v>
      </c>
      <c r="AZ9" s="16" t="str">
        <f t="shared" si="31"/>
        <v>lui</v>
      </c>
      <c r="BA9" s="16" t="str">
        <f t="shared" si="32"/>
        <v>r1</v>
      </c>
      <c r="BB9" s="16" t="str">
        <f t="shared" si="33"/>
        <v>0x8015</v>
      </c>
      <c r="BC9" s="16" t="str">
        <f t="shared" si="34"/>
        <v/>
      </c>
      <c r="BD9" s="16" t="str">
        <f t="shared" si="35"/>
        <v/>
      </c>
      <c r="BE9" s="16">
        <f t="shared" si="36"/>
        <v>1</v>
      </c>
      <c r="BF9" s="16">
        <f t="shared" si="37"/>
        <v>0</v>
      </c>
      <c r="BG9" s="16">
        <f t="shared" si="38"/>
        <v>0</v>
      </c>
      <c r="BH9" s="16">
        <f t="shared" si="39"/>
        <v>2</v>
      </c>
      <c r="BI9" s="16">
        <f t="shared" si="40"/>
        <v>0</v>
      </c>
      <c r="BJ9" s="16"/>
      <c r="BM9" s="11" t="str">
        <f t="shared" si="41"/>
        <v>00001</v>
      </c>
      <c r="BN9" s="11" t="str">
        <f t="shared" si="42"/>
        <v/>
      </c>
      <c r="BO9" s="11" t="str">
        <f t="shared" si="43"/>
        <v/>
      </c>
      <c r="BP9" s="11" t="str">
        <f t="shared" si="44"/>
        <v>0x8015</v>
      </c>
      <c r="BQ9" s="11" t="str">
        <f t="shared" si="45"/>
        <v>FFFF7FEB</v>
      </c>
      <c r="BR9" s="11" t="str">
        <f t="shared" si="46"/>
        <v>00008015</v>
      </c>
      <c r="BS9" s="11" t="str">
        <f t="shared" si="47"/>
        <v>08015</v>
      </c>
      <c r="BT9" s="11" t="str">
        <f t="shared" si="48"/>
        <v>DF2F</v>
      </c>
      <c r="BU9" s="11" t="str">
        <f t="shared" si="49"/>
        <v>0002005</v>
      </c>
      <c r="BV9" s="11" t="str">
        <f t="shared" si="50"/>
        <v>1101111100101111</v>
      </c>
      <c r="BW9" s="11" t="str">
        <f t="shared" si="51"/>
        <v>00000000000010000000000101</v>
      </c>
      <c r="BX9" s="11" t="str">
        <f t="shared" si="52"/>
        <v>10101</v>
      </c>
      <c r="BY9" s="17" t="str">
        <f t="shared" si="53"/>
        <v>1000000000010101</v>
      </c>
      <c r="BZ9" s="11" t="str">
        <f t="shared" si="54"/>
        <v/>
      </c>
      <c r="CA9" s="17" t="str">
        <f t="shared" si="55"/>
        <v>00001000000000010101</v>
      </c>
      <c r="CB9" s="17" t="str">
        <f>IFERROR(VLOOKUP(AZ9,Opcodes!$A$1:$B$88,2, FALSE),"")</f>
        <v>001111ZQL</v>
      </c>
      <c r="CC9" s="11" t="str">
        <f>SUBSTITUTE(SUBSTITUTE(SUBSTITUTE(SUBSTITUTE(SUBSTITUTE(SUBSTITUTE(SUBSTITUTE(SUBSTITUTE(SUBSTITUTE(SUBSTITUTE(CB9,Opcodes!$I$3,BM9),Opcodes!$I$4,BN9),Opcodes!$I$5,BO9),Opcodes!$I$6,BZ9),Opcodes!$I$8,BV9),Opcodes!$I$9,BW9),Opcodes!$I$10,BX9),Opcodes!$I$11,BY9),Opcodes!$I$15,"00000"),Opcodes!$I$13,CA9)</f>
        <v>00111100000000011000000000010101</v>
      </c>
      <c r="CD9" s="11" t="str">
        <f t="shared" si="56"/>
        <v/>
      </c>
      <c r="CE9" s="11" t="str">
        <f t="shared" si="57"/>
        <v>1580013C</v>
      </c>
      <c r="CF9" s="11" t="str">
        <f t="shared" si="58"/>
        <v xml:space="preserve"> </v>
      </c>
    </row>
    <row r="10" spans="1:84">
      <c r="A10" t="str">
        <f>IF(AJ10,INDEX(Code!$A:$A,AK10),"")</f>
        <v/>
      </c>
      <c r="B10" s="11">
        <f t="shared" si="1"/>
        <v>0</v>
      </c>
      <c r="C10" t="str">
        <f t="shared" si="2"/>
        <v/>
      </c>
      <c r="F10" s="1">
        <f>IFERROR(VLOOKUP(INDEX(Code!$A:$A,AK10),$AE$1:$AF$24,2,FALSE),0)</f>
        <v>0</v>
      </c>
      <c r="G10" s="23" t="s">
        <v>45</v>
      </c>
      <c r="AE10" s="18" t="s">
        <v>59</v>
      </c>
      <c r="AF10" s="19">
        <f>ROW()</f>
        <v>10</v>
      </c>
      <c r="AG10" s="20" t="str">
        <f>"EVENT_"&amp;SUBSTITUTE(AE10,".","_")</f>
        <v>EVENT_HELPMENU_OUT</v>
      </c>
      <c r="AH10" s="21" t="s">
        <v>58</v>
      </c>
      <c r="AJ10" s="1">
        <f t="shared" si="0"/>
        <v>0</v>
      </c>
      <c r="AK10" s="1" t="str">
        <f t="shared" si="59"/>
        <v/>
      </c>
      <c r="AL10" s="1" t="e">
        <f t="shared" si="4"/>
        <v>#VALUE!</v>
      </c>
      <c r="AO10" s="11">
        <f>IF(LEFT(AS10,4)=".org",MAX(AO$1:AO9)+1,0)</f>
        <v>0</v>
      </c>
      <c r="AP10" s="1">
        <f>IF(AS9="","",MAX(AP11:AP$65535)+1)</f>
        <v>10</v>
      </c>
      <c r="AQ10" s="1" t="str">
        <f t="shared" si="25"/>
        <v/>
      </c>
      <c r="AR10" s="1" t="str">
        <f t="shared" si="26"/>
        <v>0x8015035C</v>
      </c>
      <c r="AS10" s="15" t="str">
        <f>INDEX(Code!$B:$B,ROW())&amp;""</f>
        <v>addu r1, r1, r7</v>
      </c>
      <c r="AT10" s="11">
        <v>1</v>
      </c>
      <c r="AU10" s="11">
        <f t="shared" si="27"/>
        <v>5</v>
      </c>
      <c r="AV10" s="11">
        <f t="shared" si="28"/>
        <v>8</v>
      </c>
      <c r="AW10" s="11">
        <f t="shared" si="29"/>
        <v>12</v>
      </c>
      <c r="AX10" s="11">
        <f t="shared" si="9"/>
        <v>16</v>
      </c>
      <c r="AY10" s="11">
        <f t="shared" si="30"/>
        <v>15</v>
      </c>
      <c r="AZ10" s="16" t="str">
        <f t="shared" si="31"/>
        <v>addu</v>
      </c>
      <c r="BA10" s="16" t="str">
        <f t="shared" si="32"/>
        <v>r1</v>
      </c>
      <c r="BB10" s="16" t="str">
        <f t="shared" si="33"/>
        <v>r1</v>
      </c>
      <c r="BC10" s="16" t="str">
        <f t="shared" si="34"/>
        <v>r7</v>
      </c>
      <c r="BD10" s="16" t="str">
        <f t="shared" si="35"/>
        <v/>
      </c>
      <c r="BE10" s="16">
        <f t="shared" si="36"/>
        <v>1</v>
      </c>
      <c r="BF10" s="16">
        <f t="shared" si="37"/>
        <v>2</v>
      </c>
      <c r="BG10" s="16">
        <f t="shared" si="38"/>
        <v>3</v>
      </c>
      <c r="BH10" s="16">
        <f t="shared" si="39"/>
        <v>0</v>
      </c>
      <c r="BI10" s="16">
        <f t="shared" si="40"/>
        <v>0</v>
      </c>
      <c r="BJ10" s="16"/>
      <c r="BM10" s="11" t="str">
        <f t="shared" si="41"/>
        <v>00001</v>
      </c>
      <c r="BN10" s="11" t="str">
        <f t="shared" si="42"/>
        <v>00001</v>
      </c>
      <c r="BO10" s="11" t="str">
        <f t="shared" si="43"/>
        <v>00111</v>
      </c>
      <c r="BP10" s="11" t="str">
        <f t="shared" si="44"/>
        <v/>
      </c>
      <c r="BQ10" s="11" t="str">
        <f t="shared" si="45"/>
        <v/>
      </c>
      <c r="BR10" s="11" t="str">
        <f t="shared" si="46"/>
        <v/>
      </c>
      <c r="BS10" s="11" t="str">
        <f t="shared" si="47"/>
        <v>00000</v>
      </c>
      <c r="BT10" s="11" t="str">
        <f t="shared" si="48"/>
        <v>BF28</v>
      </c>
      <c r="BU10" s="11" t="str">
        <f t="shared" si="49"/>
        <v>0000000</v>
      </c>
      <c r="BV10" s="11" t="str">
        <f t="shared" si="50"/>
        <v/>
      </c>
      <c r="BW10" s="11" t="str">
        <f t="shared" si="51"/>
        <v/>
      </c>
      <c r="BX10" s="11" t="str">
        <f t="shared" si="52"/>
        <v/>
      </c>
      <c r="BY10" s="17" t="str">
        <f t="shared" si="53"/>
        <v/>
      </c>
      <c r="BZ10" s="11" t="str">
        <f t="shared" si="54"/>
        <v/>
      </c>
      <c r="CA10" s="17" t="str">
        <f t="shared" si="55"/>
        <v>00000000000000000000</v>
      </c>
      <c r="CB10" s="17" t="str">
        <f>IFERROR(VLOOKUP(AZ10,Opcodes!$A$1:$B$88,2, FALSE),"")</f>
        <v>000000WEQZ100001</v>
      </c>
      <c r="CC10" s="11" t="str">
        <f>SUBSTITUTE(SUBSTITUTE(SUBSTITUTE(SUBSTITUTE(SUBSTITUTE(SUBSTITUTE(SUBSTITUTE(SUBSTITUTE(SUBSTITUTE(SUBSTITUTE(CB10,Opcodes!$I$3,BM10),Opcodes!$I$4,BN10),Opcodes!$I$5,BO10),Opcodes!$I$6,BZ10),Opcodes!$I$8,BV10),Opcodes!$I$9,BW10),Opcodes!$I$10,BX10),Opcodes!$I$11,BY10),Opcodes!$I$15,"00000"),Opcodes!$I$13,CA10)</f>
        <v>00000000001001110000100000100001</v>
      </c>
      <c r="CD10" s="11" t="str">
        <f t="shared" si="56"/>
        <v/>
      </c>
      <c r="CE10" s="11" t="str">
        <f t="shared" si="57"/>
        <v>21082700</v>
      </c>
      <c r="CF10" s="11" t="str">
        <f t="shared" si="58"/>
        <v xml:space="preserve"> </v>
      </c>
    </row>
    <row r="11" spans="1:84">
      <c r="A11" t="str">
        <f>IF(AJ11,INDEX(Code!$A:$A,AK11),"")</f>
        <v/>
      </c>
      <c r="B11" s="11">
        <f t="shared" si="1"/>
        <v>0</v>
      </c>
      <c r="C11" t="str">
        <f t="shared" si="2"/>
        <v/>
      </c>
      <c r="F11" s="1">
        <f>IFERROR(VLOOKUP(INDEX(Code!$A:$A,AK11),$AE$1:$AF$24,2,FALSE),0)</f>
        <v>0</v>
      </c>
      <c r="G11" s="23" t="s">
        <v>45</v>
      </c>
      <c r="AE11" s="18" t="s">
        <v>60</v>
      </c>
      <c r="AF11" s="19">
        <f>ROW()</f>
        <v>11</v>
      </c>
      <c r="AG11" s="20" t="s">
        <v>61</v>
      </c>
      <c r="AH11" s="21" t="s">
        <v>50</v>
      </c>
      <c r="AJ11" s="1">
        <f t="shared" si="0"/>
        <v>0</v>
      </c>
      <c r="AK11" s="1" t="str">
        <f t="shared" si="59"/>
        <v/>
      </c>
      <c r="AL11" s="1" t="e">
        <f t="shared" si="4"/>
        <v>#VALUE!</v>
      </c>
      <c r="AO11" s="11">
        <f>IF(LEFT(AS11,4)=".org",MAX(AO$1:AO10)+1,0)</f>
        <v>0</v>
      </c>
      <c r="AP11" s="1">
        <f>IF(AS10="","",MAX(AP12:AP$65535)+1)</f>
        <v>9</v>
      </c>
      <c r="AQ11" s="1" t="str">
        <f t="shared" si="25"/>
        <v/>
      </c>
      <c r="AR11" s="1" t="str">
        <f t="shared" si="26"/>
        <v>0x80150360</v>
      </c>
      <c r="AS11" s="15" t="str">
        <f>INDEX(Code!$B:$B,ROW())&amp;""</f>
        <v>lbu r2, 0x037C(r1)</v>
      </c>
      <c r="AT11" s="11">
        <v>1</v>
      </c>
      <c r="AU11" s="11">
        <f t="shared" si="27"/>
        <v>4</v>
      </c>
      <c r="AV11" s="11">
        <f t="shared" si="28"/>
        <v>7</v>
      </c>
      <c r="AW11" s="11">
        <f t="shared" si="29"/>
        <v>16</v>
      </c>
      <c r="AX11" s="11">
        <f t="shared" si="9"/>
        <v>15</v>
      </c>
      <c r="AY11" s="11">
        <f t="shared" si="30"/>
        <v>18</v>
      </c>
      <c r="AZ11" s="16" t="str">
        <f t="shared" si="31"/>
        <v>lbu</v>
      </c>
      <c r="BA11" s="16" t="str">
        <f t="shared" si="32"/>
        <v>r2</v>
      </c>
      <c r="BB11" s="16" t="str">
        <f t="shared" si="33"/>
        <v>0x037C</v>
      </c>
      <c r="BC11" s="16" t="str">
        <f t="shared" si="34"/>
        <v/>
      </c>
      <c r="BD11" s="16" t="str">
        <f t="shared" si="35"/>
        <v>r1</v>
      </c>
      <c r="BE11" s="16">
        <f t="shared" si="36"/>
        <v>1</v>
      </c>
      <c r="BF11" s="16">
        <f t="shared" si="37"/>
        <v>0</v>
      </c>
      <c r="BG11" s="16">
        <f t="shared" si="38"/>
        <v>0</v>
      </c>
      <c r="BH11" s="16">
        <f t="shared" si="39"/>
        <v>2</v>
      </c>
      <c r="BI11" s="16">
        <f t="shared" si="40"/>
        <v>4</v>
      </c>
      <c r="BJ11" s="16"/>
      <c r="BM11" s="11" t="str">
        <f t="shared" si="41"/>
        <v>00010</v>
      </c>
      <c r="BN11" s="11" t="str">
        <f t="shared" si="42"/>
        <v/>
      </c>
      <c r="BO11" s="11" t="str">
        <f t="shared" si="43"/>
        <v/>
      </c>
      <c r="BP11" s="11" t="str">
        <f t="shared" si="44"/>
        <v>0x037C</v>
      </c>
      <c r="BQ11" s="11" t="str">
        <f t="shared" si="45"/>
        <v>FFFFFC84</v>
      </c>
      <c r="BR11" s="11" t="str">
        <f t="shared" si="46"/>
        <v>0000037C</v>
      </c>
      <c r="BS11" s="11" t="str">
        <f t="shared" si="47"/>
        <v>0037C</v>
      </c>
      <c r="BT11" s="11" t="str">
        <f t="shared" si="48"/>
        <v>C006</v>
      </c>
      <c r="BU11" s="11" t="str">
        <f t="shared" si="49"/>
        <v>00000DF</v>
      </c>
      <c r="BV11" s="11" t="str">
        <f t="shared" si="50"/>
        <v>1100000000000110</v>
      </c>
      <c r="BW11" s="11" t="str">
        <f t="shared" si="51"/>
        <v>00000000000000000011011111</v>
      </c>
      <c r="BX11" s="11" t="str">
        <f t="shared" si="52"/>
        <v>11100</v>
      </c>
      <c r="BY11" s="17" t="str">
        <f t="shared" si="53"/>
        <v>0000001101111100</v>
      </c>
      <c r="BZ11" s="11" t="str">
        <f t="shared" si="54"/>
        <v>00001</v>
      </c>
      <c r="CA11" s="17" t="str">
        <f t="shared" si="55"/>
        <v>00000000001101111100</v>
      </c>
      <c r="CB11" s="17" t="str">
        <f>IFERROR(VLOOKUP(AZ11,Opcodes!$A$1:$B$88,2, FALSE),"")</f>
        <v>100100RQL</v>
      </c>
      <c r="CC11" s="11" t="str">
        <f>SUBSTITUTE(SUBSTITUTE(SUBSTITUTE(SUBSTITUTE(SUBSTITUTE(SUBSTITUTE(SUBSTITUTE(SUBSTITUTE(SUBSTITUTE(SUBSTITUTE(CB11,Opcodes!$I$3,BM11),Opcodes!$I$4,BN11),Opcodes!$I$5,BO11),Opcodes!$I$6,BZ11),Opcodes!$I$8,BV11),Opcodes!$I$9,BW11),Opcodes!$I$10,BX11),Opcodes!$I$11,BY11),Opcodes!$I$15,"00000"),Opcodes!$I$13,CA11)</f>
        <v>10010000001000100000001101111100</v>
      </c>
      <c r="CD11" s="11" t="str">
        <f t="shared" si="56"/>
        <v/>
      </c>
      <c r="CE11" s="11" t="str">
        <f t="shared" si="57"/>
        <v>7C032290</v>
      </c>
      <c r="CF11" s="11" t="str">
        <f t="shared" si="58"/>
        <v xml:space="preserve"> </v>
      </c>
    </row>
    <row r="12" spans="1:84">
      <c r="A12" t="str">
        <f>IF(AJ12,INDEX(Code!$A:$A,AK12),"")</f>
        <v/>
      </c>
      <c r="B12" s="11">
        <f t="shared" si="1"/>
        <v>0</v>
      </c>
      <c r="C12" t="str">
        <f t="shared" si="2"/>
        <v/>
      </c>
      <c r="F12" s="1">
        <f>IFERROR(VLOOKUP(INDEX(Code!$A:$A,AK12),$AE$1:$AF$24,2,FALSE),0)</f>
        <v>0</v>
      </c>
      <c r="G12" s="23" t="s">
        <v>45</v>
      </c>
      <c r="AE12" s="18" t="s">
        <v>62</v>
      </c>
      <c r="AF12" s="19">
        <f>ROW()</f>
        <v>12</v>
      </c>
      <c r="AG12" s="20" t="str">
        <f>"EVENT_"&amp;SUBSTITUTE(AE12,".","_")</f>
        <v>EVENT_EQUIP_OUT</v>
      </c>
      <c r="AH12" s="21" t="s">
        <v>50</v>
      </c>
      <c r="AJ12" s="1">
        <f t="shared" si="0"/>
        <v>0</v>
      </c>
      <c r="AK12" s="1" t="str">
        <f t="shared" si="59"/>
        <v/>
      </c>
      <c r="AL12" s="1" t="e">
        <f t="shared" si="4"/>
        <v>#VALUE!</v>
      </c>
      <c r="AO12" s="11">
        <f>IF(LEFT(AS12,4)=".org",MAX(AO$1:AO11)+1,0)</f>
        <v>0</v>
      </c>
      <c r="AP12" s="1">
        <f>IF(AS11="","",MAX(AP13:AP$65535)+1)</f>
        <v>8</v>
      </c>
      <c r="AQ12" s="1" t="str">
        <f t="shared" si="25"/>
        <v/>
      </c>
      <c r="AR12" s="1" t="str">
        <f t="shared" si="26"/>
        <v>0x80150364</v>
      </c>
      <c r="AS12" s="15" t="str">
        <f>INDEX(Code!$B:$B,ROW())&amp;""</f>
        <v>ori r3, r0, 0x00FF</v>
      </c>
      <c r="AT12" s="11">
        <v>1</v>
      </c>
      <c r="AU12" s="11">
        <f t="shared" si="27"/>
        <v>4</v>
      </c>
      <c r="AV12" s="11">
        <f t="shared" si="28"/>
        <v>7</v>
      </c>
      <c r="AW12" s="11">
        <f t="shared" si="29"/>
        <v>11</v>
      </c>
      <c r="AX12" s="11">
        <f t="shared" si="9"/>
        <v>19</v>
      </c>
      <c r="AY12" s="11">
        <f t="shared" si="30"/>
        <v>18</v>
      </c>
      <c r="AZ12" s="16" t="str">
        <f t="shared" si="31"/>
        <v>ori</v>
      </c>
      <c r="BA12" s="16" t="str">
        <f t="shared" si="32"/>
        <v>r3</v>
      </c>
      <c r="BB12" s="16" t="str">
        <f t="shared" si="33"/>
        <v>r0</v>
      </c>
      <c r="BC12" s="16" t="str">
        <f t="shared" si="34"/>
        <v>0x00FF</v>
      </c>
      <c r="BD12" s="16" t="str">
        <f t="shared" si="35"/>
        <v/>
      </c>
      <c r="BE12" s="16">
        <f t="shared" si="36"/>
        <v>1</v>
      </c>
      <c r="BF12" s="16">
        <f t="shared" si="37"/>
        <v>2</v>
      </c>
      <c r="BG12" s="16">
        <f t="shared" si="38"/>
        <v>0</v>
      </c>
      <c r="BH12" s="16">
        <f t="shared" si="39"/>
        <v>3</v>
      </c>
      <c r="BI12" s="16">
        <f t="shared" si="40"/>
        <v>0</v>
      </c>
      <c r="BJ12" s="16"/>
      <c r="BM12" s="11" t="str">
        <f t="shared" si="41"/>
        <v>00011</v>
      </c>
      <c r="BN12" s="11" t="str">
        <f t="shared" si="42"/>
        <v>00000</v>
      </c>
      <c r="BO12" s="11" t="str">
        <f t="shared" si="43"/>
        <v/>
      </c>
      <c r="BP12" s="11" t="str">
        <f t="shared" si="44"/>
        <v>0x00FF</v>
      </c>
      <c r="BQ12" s="11" t="str">
        <f t="shared" si="45"/>
        <v>FFFFFF01</v>
      </c>
      <c r="BR12" s="11" t="str">
        <f t="shared" si="46"/>
        <v>000000FF</v>
      </c>
      <c r="BS12" s="11" t="str">
        <f t="shared" si="47"/>
        <v>000FF</v>
      </c>
      <c r="BT12" s="11" t="str">
        <f t="shared" si="48"/>
        <v>BF66</v>
      </c>
      <c r="BU12" s="11" t="str">
        <f t="shared" si="49"/>
        <v>000003F</v>
      </c>
      <c r="BV12" s="11" t="str">
        <f t="shared" si="50"/>
        <v>1011111101100110</v>
      </c>
      <c r="BW12" s="11" t="str">
        <f t="shared" si="51"/>
        <v>00000000000000000000111111</v>
      </c>
      <c r="BX12" s="11" t="str">
        <f t="shared" si="52"/>
        <v>11111</v>
      </c>
      <c r="BY12" s="17" t="str">
        <f t="shared" si="53"/>
        <v>0000000011111111</v>
      </c>
      <c r="BZ12" s="11" t="str">
        <f t="shared" si="54"/>
        <v/>
      </c>
      <c r="CA12" s="17" t="str">
        <f t="shared" si="55"/>
        <v>00000000000011111111</v>
      </c>
      <c r="CB12" s="17" t="str">
        <f>IFERROR(VLOOKUP(AZ12,Opcodes!$A$1:$B$88,2, FALSE),"")</f>
        <v>001101WQL</v>
      </c>
      <c r="CC12" s="11" t="str">
        <f>SUBSTITUTE(SUBSTITUTE(SUBSTITUTE(SUBSTITUTE(SUBSTITUTE(SUBSTITUTE(SUBSTITUTE(SUBSTITUTE(SUBSTITUTE(SUBSTITUTE(CB12,Opcodes!$I$3,BM12),Opcodes!$I$4,BN12),Opcodes!$I$5,BO12),Opcodes!$I$6,BZ12),Opcodes!$I$8,BV12),Opcodes!$I$9,BW12),Opcodes!$I$10,BX12),Opcodes!$I$11,BY12),Opcodes!$I$15,"00000"),Opcodes!$I$13,CA12)</f>
        <v>00110100000000110000000011111111</v>
      </c>
      <c r="CD12" s="11" t="str">
        <f t="shared" si="56"/>
        <v/>
      </c>
      <c r="CE12" s="11" t="str">
        <f t="shared" si="57"/>
        <v>FF000334</v>
      </c>
      <c r="CF12" s="11" t="str">
        <f t="shared" si="58"/>
        <v xml:space="preserve"> </v>
      </c>
    </row>
    <row r="13" spans="1:84">
      <c r="A13" t="str">
        <f>IF(AJ13,INDEX(Code!$A:$A,AK13),"")</f>
        <v/>
      </c>
      <c r="B13" s="11">
        <f t="shared" si="1"/>
        <v>0</v>
      </c>
      <c r="C13" t="str">
        <f t="shared" si="2"/>
        <v/>
      </c>
      <c r="F13" s="1">
        <f>IFERROR(VLOOKUP(INDEX(Code!$A:$A,AK13),$AE$1:$AF$24,2,FALSE),0)</f>
        <v>0</v>
      </c>
      <c r="G13" s="23" t="s">
        <v>45</v>
      </c>
      <c r="AE13" s="18" t="s">
        <v>63</v>
      </c>
      <c r="AF13" s="19">
        <f>ROW()</f>
        <v>13</v>
      </c>
      <c r="AG13" s="20" t="str">
        <f t="shared" ref="AG13:AG15" si="60">"EVENT_"&amp;SUBSTITUTE(AE13,".","_")</f>
        <v>EVENT_DEBUGCHR_OUT</v>
      </c>
      <c r="AH13" s="21" t="s">
        <v>50</v>
      </c>
      <c r="AJ13" s="1">
        <f t="shared" si="0"/>
        <v>0</v>
      </c>
      <c r="AK13" s="1" t="str">
        <f t="shared" si="59"/>
        <v/>
      </c>
      <c r="AL13" s="1" t="e">
        <f t="shared" si="4"/>
        <v>#VALUE!</v>
      </c>
      <c r="AO13" s="11">
        <f>IF(LEFT(AS13,4)=".org",MAX(AO$1:AO12)+1,0)</f>
        <v>0</v>
      </c>
      <c r="AP13" s="1">
        <f>IF(AS12="","",MAX(AP14:AP$65535)+1)</f>
        <v>7</v>
      </c>
      <c r="AQ13" s="1" t="str">
        <f t="shared" si="25"/>
        <v/>
      </c>
      <c r="AR13" s="1" t="str">
        <f t="shared" si="26"/>
        <v>0x80150368</v>
      </c>
      <c r="AS13" s="15" t="str">
        <f>INDEX(Code!$B:$B,ROW())&amp;""</f>
        <v>beq r3,r2,0x80150374</v>
      </c>
      <c r="AT13" s="11">
        <v>1</v>
      </c>
      <c r="AU13" s="11">
        <f t="shared" si="27"/>
        <v>4</v>
      </c>
      <c r="AV13" s="11">
        <f t="shared" si="28"/>
        <v>7</v>
      </c>
      <c r="AW13" s="11">
        <f t="shared" si="29"/>
        <v>10</v>
      </c>
      <c r="AX13" s="11">
        <f t="shared" si="9"/>
        <v>21</v>
      </c>
      <c r="AY13" s="11">
        <f t="shared" si="30"/>
        <v>20</v>
      </c>
      <c r="AZ13" s="16" t="str">
        <f t="shared" si="31"/>
        <v>beq</v>
      </c>
      <c r="BA13" s="16" t="str">
        <f t="shared" si="32"/>
        <v>r3</v>
      </c>
      <c r="BB13" s="16" t="str">
        <f t="shared" si="33"/>
        <v>r2</v>
      </c>
      <c r="BC13" s="16" t="str">
        <f t="shared" si="34"/>
        <v>0x80150374</v>
      </c>
      <c r="BD13" s="16" t="str">
        <f t="shared" si="35"/>
        <v/>
      </c>
      <c r="BE13" s="16">
        <f t="shared" si="36"/>
        <v>1</v>
      </c>
      <c r="BF13" s="16">
        <f t="shared" si="37"/>
        <v>2</v>
      </c>
      <c r="BG13" s="16">
        <f t="shared" si="38"/>
        <v>0</v>
      </c>
      <c r="BH13" s="16">
        <f t="shared" si="39"/>
        <v>3</v>
      </c>
      <c r="BI13" s="16">
        <f t="shared" si="40"/>
        <v>0</v>
      </c>
      <c r="BJ13" s="16"/>
      <c r="BM13" s="11" t="str">
        <f t="shared" si="41"/>
        <v>00011</v>
      </c>
      <c r="BN13" s="11" t="str">
        <f t="shared" si="42"/>
        <v>00010</v>
      </c>
      <c r="BO13" s="11" t="str">
        <f t="shared" si="43"/>
        <v/>
      </c>
      <c r="BP13" s="11" t="str">
        <f t="shared" si="44"/>
        <v>0x80150374</v>
      </c>
      <c r="BQ13" s="11" t="str">
        <f t="shared" si="45"/>
        <v>7FEAFC8C</v>
      </c>
      <c r="BR13" s="11" t="str">
        <f t="shared" si="46"/>
        <v>80150374</v>
      </c>
      <c r="BS13" s="11" t="str">
        <f t="shared" si="47"/>
        <v>50374</v>
      </c>
      <c r="BT13" s="11" t="str">
        <f t="shared" si="48"/>
        <v>0002</v>
      </c>
      <c r="BU13" s="11" t="str">
        <f t="shared" si="49"/>
        <v>00540DD</v>
      </c>
      <c r="BV13" s="11" t="str">
        <f t="shared" si="50"/>
        <v>0000000000000010</v>
      </c>
      <c r="BW13" s="11" t="str">
        <f t="shared" si="51"/>
        <v>00000001010100000011011101</v>
      </c>
      <c r="BX13" s="11" t="str">
        <f t="shared" si="52"/>
        <v>10100</v>
      </c>
      <c r="BY13" s="17" t="str">
        <f t="shared" si="53"/>
        <v>0000001101110100</v>
      </c>
      <c r="BZ13" s="11" t="str">
        <f t="shared" si="54"/>
        <v/>
      </c>
      <c r="CA13" s="17" t="str">
        <f t="shared" si="55"/>
        <v>01010000001101110100</v>
      </c>
      <c r="CB13" s="17" t="str">
        <f>IFERROR(VLOOKUP(AZ13,Opcodes!$A$1:$B$88,2, FALSE),"")</f>
        <v>000100QWB</v>
      </c>
      <c r="CC13" s="11" t="str">
        <f>SUBSTITUTE(SUBSTITUTE(SUBSTITUTE(SUBSTITUTE(SUBSTITUTE(SUBSTITUTE(SUBSTITUTE(SUBSTITUTE(SUBSTITUTE(SUBSTITUTE(CB13,Opcodes!$I$3,BM13),Opcodes!$I$4,BN13),Opcodes!$I$5,BO13),Opcodes!$I$6,BZ13),Opcodes!$I$8,BV13),Opcodes!$I$9,BW13),Opcodes!$I$10,BX13),Opcodes!$I$11,BY13),Opcodes!$I$15,"00000"),Opcodes!$I$13,CA13)</f>
        <v>00010000011000100000000000000010</v>
      </c>
      <c r="CD13" s="11" t="str">
        <f t="shared" si="56"/>
        <v/>
      </c>
      <c r="CE13" s="11" t="str">
        <f t="shared" si="57"/>
        <v>02006210</v>
      </c>
      <c r="CF13" s="11" t="str">
        <f t="shared" si="58"/>
        <v xml:space="preserve"> </v>
      </c>
    </row>
    <row r="14" spans="1:84">
      <c r="A14" t="str">
        <f>IF(AJ14,INDEX(Code!$A:$A,AK14),"")</f>
        <v/>
      </c>
      <c r="B14" s="11">
        <f t="shared" si="1"/>
        <v>0</v>
      </c>
      <c r="C14" t="str">
        <f t="shared" si="2"/>
        <v/>
      </c>
      <c r="F14" s="1">
        <f>IFERROR(VLOOKUP(INDEX(Code!$A:$A,AK14),$AE$1:$AF$24,2,FALSE),0)</f>
        <v>0</v>
      </c>
      <c r="G14" s="23" t="s">
        <v>45</v>
      </c>
      <c r="AE14" s="18" t="s">
        <v>64</v>
      </c>
      <c r="AF14" s="19">
        <f>ROW()</f>
        <v>14</v>
      </c>
      <c r="AG14" s="20" t="str">
        <f t="shared" si="60"/>
        <v>EVENT_CARD_OUT</v>
      </c>
      <c r="AH14" s="21" t="s">
        <v>50</v>
      </c>
      <c r="AJ14" s="1">
        <f t="shared" si="0"/>
        <v>0</v>
      </c>
      <c r="AK14" s="1" t="str">
        <f t="shared" si="59"/>
        <v/>
      </c>
      <c r="AL14" s="1" t="e">
        <f t="shared" si="4"/>
        <v>#VALUE!</v>
      </c>
      <c r="AO14" s="11">
        <f>IF(LEFT(AS14,4)=".org",MAX(AO$1:AO13)+1,0)</f>
        <v>0</v>
      </c>
      <c r="AP14" s="1">
        <f>IF(AS13="","",MAX(AP15:AP$65535)+1)</f>
        <v>6</v>
      </c>
      <c r="AQ14" s="1" t="str">
        <f t="shared" si="25"/>
        <v/>
      </c>
      <c r="AR14" s="1" t="str">
        <f t="shared" si="26"/>
        <v>0x8015036C</v>
      </c>
      <c r="AS14" s="15" t="str">
        <f>INDEX(Code!$B:$B,ROW())&amp;""</f>
        <v>nop</v>
      </c>
      <c r="AT14" s="11">
        <v>1</v>
      </c>
      <c r="AU14" s="11">
        <f t="shared" si="27"/>
        <v>4</v>
      </c>
      <c r="AV14" s="11">
        <f t="shared" si="28"/>
        <v>4</v>
      </c>
      <c r="AW14" s="11">
        <f t="shared" si="29"/>
        <v>4</v>
      </c>
      <c r="AX14" s="11">
        <f t="shared" si="9"/>
        <v>4</v>
      </c>
      <c r="AY14" s="11">
        <f t="shared" si="30"/>
        <v>3</v>
      </c>
      <c r="AZ14" s="16" t="str">
        <f t="shared" si="31"/>
        <v>nop</v>
      </c>
      <c r="BA14" s="16" t="str">
        <f t="shared" si="32"/>
        <v/>
      </c>
      <c r="BB14" s="16" t="str">
        <f t="shared" si="33"/>
        <v/>
      </c>
      <c r="BC14" s="16" t="str">
        <f t="shared" si="34"/>
        <v/>
      </c>
      <c r="BD14" s="16" t="str">
        <f t="shared" si="35"/>
        <v/>
      </c>
      <c r="BE14" s="16">
        <f t="shared" si="36"/>
        <v>0</v>
      </c>
      <c r="BF14" s="16">
        <f t="shared" si="37"/>
        <v>0</v>
      </c>
      <c r="BG14" s="16">
        <f t="shared" si="38"/>
        <v>0</v>
      </c>
      <c r="BH14" s="16">
        <f t="shared" si="39"/>
        <v>0</v>
      </c>
      <c r="BI14" s="16">
        <f t="shared" si="40"/>
        <v>0</v>
      </c>
      <c r="BJ14" s="16"/>
      <c r="BM14" s="11" t="str">
        <f t="shared" si="41"/>
        <v/>
      </c>
      <c r="BN14" s="11" t="str">
        <f t="shared" si="42"/>
        <v/>
      </c>
      <c r="BO14" s="11" t="str">
        <f t="shared" si="43"/>
        <v/>
      </c>
      <c r="BP14" s="11" t="str">
        <f t="shared" si="44"/>
        <v/>
      </c>
      <c r="BQ14" s="11" t="str">
        <f t="shared" si="45"/>
        <v/>
      </c>
      <c r="BR14" s="11" t="str">
        <f t="shared" si="46"/>
        <v/>
      </c>
      <c r="BS14" s="11" t="str">
        <f t="shared" si="47"/>
        <v>00000</v>
      </c>
      <c r="BT14" s="11" t="str">
        <f t="shared" si="48"/>
        <v>BF24</v>
      </c>
      <c r="BU14" s="11" t="str">
        <f t="shared" si="49"/>
        <v>0000000</v>
      </c>
      <c r="BV14" s="11" t="str">
        <f t="shared" si="50"/>
        <v/>
      </c>
      <c r="BW14" s="11" t="str">
        <f t="shared" si="51"/>
        <v/>
      </c>
      <c r="BX14" s="11" t="str">
        <f t="shared" si="52"/>
        <v/>
      </c>
      <c r="BY14" s="17" t="str">
        <f t="shared" si="53"/>
        <v/>
      </c>
      <c r="BZ14" s="11" t="str">
        <f t="shared" si="54"/>
        <v/>
      </c>
      <c r="CA14" s="17" t="str">
        <f t="shared" si="55"/>
        <v>00000000000000000000</v>
      </c>
      <c r="CB14" s="17" t="str">
        <f>IFERROR(VLOOKUP(AZ14,Opcodes!$A$1:$B$88,2, FALSE),"")</f>
        <v>000000ZZZZ000000</v>
      </c>
      <c r="CC14" s="11" t="str">
        <f>SUBSTITUTE(SUBSTITUTE(SUBSTITUTE(SUBSTITUTE(SUBSTITUTE(SUBSTITUTE(SUBSTITUTE(SUBSTITUTE(SUBSTITUTE(SUBSTITUTE(CB14,Opcodes!$I$3,BM14),Opcodes!$I$4,BN14),Opcodes!$I$5,BO14),Opcodes!$I$6,BZ14),Opcodes!$I$8,BV14),Opcodes!$I$9,BW14),Opcodes!$I$10,BX14),Opcodes!$I$11,BY14),Opcodes!$I$15,"00000"),Opcodes!$I$13,CA14)</f>
        <v>00000000000000000000000000000000</v>
      </c>
      <c r="CD14" s="11" t="str">
        <f t="shared" si="56"/>
        <v/>
      </c>
      <c r="CE14" s="11" t="str">
        <f t="shared" si="57"/>
        <v>00000000</v>
      </c>
      <c r="CF14" s="11" t="str">
        <f t="shared" si="58"/>
        <v xml:space="preserve"> </v>
      </c>
    </row>
    <row r="15" spans="1:84">
      <c r="A15" t="str">
        <f>IF(AJ15,INDEX(Code!$A:$A,AK15),"")</f>
        <v/>
      </c>
      <c r="B15" s="11">
        <f t="shared" si="1"/>
        <v>0</v>
      </c>
      <c r="C15" t="str">
        <f t="shared" si="2"/>
        <v/>
      </c>
      <c r="F15" s="1">
        <f>IFERROR(VLOOKUP(INDEX(Code!$A:$A,AK15),$AE$1:$AF$24,2,FALSE),0)</f>
        <v>0</v>
      </c>
      <c r="G15" s="23" t="s">
        <v>45</v>
      </c>
      <c r="AE15" s="18" t="s">
        <v>65</v>
      </c>
      <c r="AF15" s="19">
        <f>ROW()</f>
        <v>15</v>
      </c>
      <c r="AG15" s="20" t="str">
        <f t="shared" si="60"/>
        <v>EVENT_BUNIT_OUT</v>
      </c>
      <c r="AH15" s="21" t="s">
        <v>50</v>
      </c>
      <c r="AJ15" s="1">
        <f t="shared" si="0"/>
        <v>0</v>
      </c>
      <c r="AK15" s="1" t="str">
        <f t="shared" si="59"/>
        <v/>
      </c>
      <c r="AL15" s="1" t="e">
        <f t="shared" si="4"/>
        <v>#VALUE!</v>
      </c>
      <c r="AO15" s="11">
        <f>IF(LEFT(AS15,4)=".org",MAX(AO$1:AO14)+1,0)</f>
        <v>0</v>
      </c>
      <c r="AP15" s="1">
        <f>IF(AS14="","",MAX(AP16:AP$65535)+1)</f>
        <v>5</v>
      </c>
      <c r="AQ15" s="1" t="str">
        <f t="shared" si="25"/>
        <v/>
      </c>
      <c r="AR15" s="1" t="str">
        <f t="shared" si="26"/>
        <v>0x80150370</v>
      </c>
      <c r="AS15" s="15" t="str">
        <f>INDEX(Code!$B:$B,ROW())&amp;""</f>
        <v>or r7, r2, r0</v>
      </c>
      <c r="AT15" s="11">
        <v>1</v>
      </c>
      <c r="AU15" s="11">
        <f t="shared" si="27"/>
        <v>3</v>
      </c>
      <c r="AV15" s="11">
        <f t="shared" si="28"/>
        <v>6</v>
      </c>
      <c r="AW15" s="11">
        <f t="shared" si="29"/>
        <v>10</v>
      </c>
      <c r="AX15" s="11">
        <f t="shared" si="9"/>
        <v>14</v>
      </c>
      <c r="AY15" s="11">
        <f t="shared" si="30"/>
        <v>13</v>
      </c>
      <c r="AZ15" s="16" t="str">
        <f t="shared" si="31"/>
        <v>or</v>
      </c>
      <c r="BA15" s="16" t="str">
        <f t="shared" si="32"/>
        <v>r7</v>
      </c>
      <c r="BB15" s="16" t="str">
        <f t="shared" si="33"/>
        <v>r2</v>
      </c>
      <c r="BC15" s="16" t="str">
        <f t="shared" si="34"/>
        <v>r0</v>
      </c>
      <c r="BD15" s="16" t="str">
        <f t="shared" si="35"/>
        <v/>
      </c>
      <c r="BE15" s="16">
        <f t="shared" si="36"/>
        <v>1</v>
      </c>
      <c r="BF15" s="16">
        <f t="shared" si="37"/>
        <v>2</v>
      </c>
      <c r="BG15" s="16">
        <f t="shared" si="38"/>
        <v>3</v>
      </c>
      <c r="BH15" s="16">
        <f t="shared" si="39"/>
        <v>0</v>
      </c>
      <c r="BI15" s="16">
        <f t="shared" si="40"/>
        <v>0</v>
      </c>
      <c r="BJ15" s="16"/>
      <c r="BM15" s="11" t="str">
        <f t="shared" si="41"/>
        <v>00111</v>
      </c>
      <c r="BN15" s="11" t="str">
        <f t="shared" si="42"/>
        <v>00010</v>
      </c>
      <c r="BO15" s="11" t="str">
        <f t="shared" si="43"/>
        <v>00000</v>
      </c>
      <c r="BP15" s="11" t="str">
        <f t="shared" si="44"/>
        <v/>
      </c>
      <c r="BQ15" s="11" t="str">
        <f t="shared" si="45"/>
        <v/>
      </c>
      <c r="BR15" s="11" t="str">
        <f t="shared" si="46"/>
        <v/>
      </c>
      <c r="BS15" s="11" t="str">
        <f t="shared" si="47"/>
        <v>00000</v>
      </c>
      <c r="BT15" s="11" t="str">
        <f t="shared" si="48"/>
        <v>BF23</v>
      </c>
      <c r="BU15" s="11" t="str">
        <f t="shared" si="49"/>
        <v>0000000</v>
      </c>
      <c r="BV15" s="11" t="str">
        <f t="shared" si="50"/>
        <v/>
      </c>
      <c r="BW15" s="11" t="str">
        <f t="shared" si="51"/>
        <v/>
      </c>
      <c r="BX15" s="11" t="str">
        <f t="shared" si="52"/>
        <v/>
      </c>
      <c r="BY15" s="17" t="str">
        <f t="shared" si="53"/>
        <v/>
      </c>
      <c r="BZ15" s="11" t="str">
        <f t="shared" si="54"/>
        <v/>
      </c>
      <c r="CA15" s="17" t="str">
        <f t="shared" si="55"/>
        <v>00000000000000000000</v>
      </c>
      <c r="CB15" s="17" t="str">
        <f>IFERROR(VLOOKUP(AZ15,Opcodes!$A$1:$B$88,2, FALSE),"")</f>
        <v>000000WEQZ100101</v>
      </c>
      <c r="CC15" s="11" t="str">
        <f>SUBSTITUTE(SUBSTITUTE(SUBSTITUTE(SUBSTITUTE(SUBSTITUTE(SUBSTITUTE(SUBSTITUTE(SUBSTITUTE(SUBSTITUTE(SUBSTITUTE(CB15,Opcodes!$I$3,BM15),Opcodes!$I$4,BN15),Opcodes!$I$5,BO15),Opcodes!$I$6,BZ15),Opcodes!$I$8,BV15),Opcodes!$I$9,BW15),Opcodes!$I$10,BX15),Opcodes!$I$11,BY15),Opcodes!$I$15,"00000"),Opcodes!$I$13,CA15)</f>
        <v>00000000010000000011100000100101</v>
      </c>
      <c r="CD15" s="11" t="str">
        <f t="shared" si="56"/>
        <v/>
      </c>
      <c r="CE15" s="11" t="str">
        <f t="shared" si="57"/>
        <v>25384000</v>
      </c>
      <c r="CF15" s="11" t="str">
        <f t="shared" si="58"/>
        <v xml:space="preserve"> </v>
      </c>
    </row>
    <row r="16" spans="1:84">
      <c r="A16" t="str">
        <f>IF(AJ16,INDEX(Code!$A:$A,AK16),"")</f>
        <v/>
      </c>
      <c r="B16" s="11">
        <f t="shared" si="1"/>
        <v>0</v>
      </c>
      <c r="C16" t="str">
        <f t="shared" si="2"/>
        <v/>
      </c>
      <c r="F16" s="1">
        <f>IFERROR(VLOOKUP(INDEX(Code!$A:$A,AK16),$AE$1:$AF$24,2,FALSE),0)</f>
        <v>0</v>
      </c>
      <c r="G16" s="23" t="s">
        <v>45</v>
      </c>
      <c r="AE16" s="18"/>
      <c r="AF16" s="19">
        <f>ROW()</f>
        <v>16</v>
      </c>
      <c r="AG16" s="22"/>
      <c r="AH16" s="21"/>
      <c r="AJ16" s="1">
        <f t="shared" si="0"/>
        <v>0</v>
      </c>
      <c r="AK16" s="1" t="str">
        <f t="shared" si="59"/>
        <v/>
      </c>
      <c r="AL16" s="1" t="e">
        <f t="shared" si="4"/>
        <v>#VALUE!</v>
      </c>
      <c r="AO16" s="11">
        <f>IF(LEFT(AS16,4)=".org",MAX(AO$1:AO15)+1,0)</f>
        <v>0</v>
      </c>
      <c r="AP16" s="1">
        <f>IF(AS15="","",MAX(AP17:AP$65535)+1)</f>
        <v>4</v>
      </c>
      <c r="AQ16" s="1" t="str">
        <f t="shared" si="25"/>
        <v/>
      </c>
      <c r="AR16" s="1" t="str">
        <f t="shared" si="26"/>
        <v>0x80150374</v>
      </c>
      <c r="AS16" s="15" t="str">
        <f>INDEX(Code!$B:$B,ROW())&amp;""</f>
        <v>j 0x80141374</v>
      </c>
      <c r="AT16" s="11">
        <v>1</v>
      </c>
      <c r="AU16" s="11">
        <f t="shared" si="27"/>
        <v>2</v>
      </c>
      <c r="AV16" s="11">
        <f t="shared" si="28"/>
        <v>13</v>
      </c>
      <c r="AW16" s="11">
        <f t="shared" si="29"/>
        <v>13</v>
      </c>
      <c r="AX16" s="11">
        <f t="shared" si="9"/>
        <v>13</v>
      </c>
      <c r="AY16" s="11">
        <f t="shared" si="30"/>
        <v>12</v>
      </c>
      <c r="AZ16" s="16" t="str">
        <f t="shared" si="31"/>
        <v>j</v>
      </c>
      <c r="BA16" s="16" t="str">
        <f t="shared" si="32"/>
        <v>0x80141374</v>
      </c>
      <c r="BB16" s="16" t="str">
        <f t="shared" si="33"/>
        <v/>
      </c>
      <c r="BC16" s="16" t="str">
        <f t="shared" si="34"/>
        <v/>
      </c>
      <c r="BD16" s="16" t="str">
        <f t="shared" si="35"/>
        <v/>
      </c>
      <c r="BE16" s="16">
        <f t="shared" si="36"/>
        <v>0</v>
      </c>
      <c r="BF16" s="16">
        <f t="shared" si="37"/>
        <v>0</v>
      </c>
      <c r="BG16" s="16">
        <f t="shared" si="38"/>
        <v>0</v>
      </c>
      <c r="BH16" s="16">
        <f t="shared" si="39"/>
        <v>1</v>
      </c>
      <c r="BI16" s="16">
        <f t="shared" si="40"/>
        <v>0</v>
      </c>
      <c r="BJ16" s="16"/>
      <c r="BM16" s="11" t="str">
        <f t="shared" si="41"/>
        <v/>
      </c>
      <c r="BN16" s="11" t="str">
        <f t="shared" si="42"/>
        <v/>
      </c>
      <c r="BO16" s="11" t="str">
        <f t="shared" si="43"/>
        <v/>
      </c>
      <c r="BP16" s="11" t="str">
        <f t="shared" si="44"/>
        <v>0x80141374</v>
      </c>
      <c r="BQ16" s="11" t="str">
        <f t="shared" si="45"/>
        <v>7FEBEC8C</v>
      </c>
      <c r="BR16" s="11" t="str">
        <f t="shared" si="46"/>
        <v>80141374</v>
      </c>
      <c r="BS16" s="11" t="str">
        <f t="shared" si="47"/>
        <v>41374</v>
      </c>
      <c r="BT16" s="11" t="str">
        <f t="shared" si="48"/>
        <v>C3FF</v>
      </c>
      <c r="BU16" s="11" t="str">
        <f t="shared" si="49"/>
        <v>00504DD</v>
      </c>
      <c r="BV16" s="11" t="str">
        <f t="shared" si="50"/>
        <v>1100001111111111</v>
      </c>
      <c r="BW16" s="11" t="str">
        <f t="shared" si="51"/>
        <v>00000001010000010011011101</v>
      </c>
      <c r="BX16" s="11" t="str">
        <f t="shared" si="52"/>
        <v>10100</v>
      </c>
      <c r="BY16" s="17" t="str">
        <f t="shared" si="53"/>
        <v>0001001101110100</v>
      </c>
      <c r="BZ16" s="11" t="str">
        <f t="shared" si="54"/>
        <v/>
      </c>
      <c r="CA16" s="17" t="str">
        <f t="shared" si="55"/>
        <v>01000001001101110100</v>
      </c>
      <c r="CB16" s="17" t="str">
        <f>IFERROR(VLOOKUP(AZ16,Opcodes!$A$1:$B$88,2, FALSE),"")</f>
        <v>000010J</v>
      </c>
      <c r="CC16" s="11" t="str">
        <f>SUBSTITUTE(SUBSTITUTE(SUBSTITUTE(SUBSTITUTE(SUBSTITUTE(SUBSTITUTE(SUBSTITUTE(SUBSTITUTE(SUBSTITUTE(SUBSTITUTE(CB16,Opcodes!$I$3,BM16),Opcodes!$I$4,BN16),Opcodes!$I$5,BO16),Opcodes!$I$6,BZ16),Opcodes!$I$8,BV16),Opcodes!$I$9,BW16),Opcodes!$I$10,BX16),Opcodes!$I$11,BY16),Opcodes!$I$15,"00000"),Opcodes!$I$13,CA16)</f>
        <v>00001000000001010000010011011101</v>
      </c>
      <c r="CD16" s="11" t="str">
        <f t="shared" si="56"/>
        <v/>
      </c>
      <c r="CE16" s="11" t="str">
        <f t="shared" si="57"/>
        <v>DD040508</v>
      </c>
      <c r="CF16" s="11" t="str">
        <f t="shared" si="58"/>
        <v xml:space="preserve"> </v>
      </c>
    </row>
    <row r="17" spans="1:84">
      <c r="A17" t="str">
        <f>IF(AJ17,INDEX(Code!$A:$A,AK17),"")</f>
        <v/>
      </c>
      <c r="B17" s="11">
        <f t="shared" si="1"/>
        <v>0</v>
      </c>
      <c r="C17" t="str">
        <f t="shared" si="2"/>
        <v/>
      </c>
      <c r="F17" s="1">
        <f>IFERROR(VLOOKUP(INDEX(Code!$A:$A,AK17),$AE$1:$AF$24,2,FALSE),0)</f>
        <v>0</v>
      </c>
      <c r="G17" s="23" t="s">
        <v>45</v>
      </c>
      <c r="AE17" s="18"/>
      <c r="AF17" s="19">
        <f>ROW()</f>
        <v>17</v>
      </c>
      <c r="AG17" s="22"/>
      <c r="AH17" s="21"/>
      <c r="AJ17" s="1">
        <f t="shared" si="0"/>
        <v>0</v>
      </c>
      <c r="AK17" s="1" t="str">
        <f t="shared" si="59"/>
        <v/>
      </c>
      <c r="AL17" s="1" t="e">
        <f t="shared" si="4"/>
        <v>#VALUE!</v>
      </c>
      <c r="AO17" s="11">
        <f>IF(LEFT(AS17,4)=".org",MAX(AO$1:AO16)+1,0)</f>
        <v>0</v>
      </c>
      <c r="AP17" s="1">
        <f>IF(AS16="","",MAX(AP18:AP$65535)+1)</f>
        <v>3</v>
      </c>
      <c r="AQ17" s="1" t="str">
        <f t="shared" si="25"/>
        <v/>
      </c>
      <c r="AR17" s="1" t="str">
        <f t="shared" si="26"/>
        <v>0x80150378</v>
      </c>
      <c r="AS17" s="15" t="str">
        <f>INDEX(Code!$B:$B,ROW())&amp;""</f>
        <v>nop</v>
      </c>
      <c r="AT17" s="11">
        <v>1</v>
      </c>
      <c r="AU17" s="11">
        <f t="shared" si="27"/>
        <v>4</v>
      </c>
      <c r="AV17" s="11">
        <f t="shared" si="28"/>
        <v>4</v>
      </c>
      <c r="AW17" s="11">
        <f t="shared" si="29"/>
        <v>4</v>
      </c>
      <c r="AX17" s="11">
        <f t="shared" si="9"/>
        <v>4</v>
      </c>
      <c r="AY17" s="11">
        <f t="shared" si="30"/>
        <v>3</v>
      </c>
      <c r="AZ17" s="16" t="str">
        <f t="shared" si="31"/>
        <v>nop</v>
      </c>
      <c r="BA17" s="16" t="str">
        <f t="shared" si="32"/>
        <v/>
      </c>
      <c r="BB17" s="16" t="str">
        <f t="shared" si="33"/>
        <v/>
      </c>
      <c r="BC17" s="16" t="str">
        <f t="shared" si="34"/>
        <v/>
      </c>
      <c r="BD17" s="16" t="str">
        <f t="shared" si="35"/>
        <v/>
      </c>
      <c r="BE17" s="16">
        <f t="shared" si="36"/>
        <v>0</v>
      </c>
      <c r="BF17" s="16">
        <f t="shared" si="37"/>
        <v>0</v>
      </c>
      <c r="BG17" s="16">
        <f t="shared" si="38"/>
        <v>0</v>
      </c>
      <c r="BH17" s="16">
        <f t="shared" si="39"/>
        <v>0</v>
      </c>
      <c r="BI17" s="16">
        <f t="shared" si="40"/>
        <v>0</v>
      </c>
      <c r="BJ17" s="16"/>
      <c r="BM17" s="11" t="str">
        <f t="shared" si="41"/>
        <v/>
      </c>
      <c r="BN17" s="11" t="str">
        <f t="shared" si="42"/>
        <v/>
      </c>
      <c r="BO17" s="11" t="str">
        <f t="shared" si="43"/>
        <v/>
      </c>
      <c r="BP17" s="11" t="str">
        <f t="shared" si="44"/>
        <v/>
      </c>
      <c r="BQ17" s="11" t="str">
        <f t="shared" si="45"/>
        <v/>
      </c>
      <c r="BR17" s="11" t="str">
        <f t="shared" si="46"/>
        <v/>
      </c>
      <c r="BS17" s="11" t="str">
        <f t="shared" si="47"/>
        <v>00000</v>
      </c>
      <c r="BT17" s="11" t="str">
        <f t="shared" si="48"/>
        <v>BF21</v>
      </c>
      <c r="BU17" s="11" t="str">
        <f t="shared" si="49"/>
        <v>0000000</v>
      </c>
      <c r="BV17" s="11" t="str">
        <f t="shared" si="50"/>
        <v/>
      </c>
      <c r="BW17" s="11" t="str">
        <f t="shared" si="51"/>
        <v/>
      </c>
      <c r="BX17" s="11" t="str">
        <f t="shared" si="52"/>
        <v/>
      </c>
      <c r="BY17" s="17" t="str">
        <f t="shared" si="53"/>
        <v/>
      </c>
      <c r="BZ17" s="11" t="str">
        <f t="shared" si="54"/>
        <v/>
      </c>
      <c r="CA17" s="17" t="str">
        <f t="shared" si="55"/>
        <v>00000000000000000000</v>
      </c>
      <c r="CB17" s="17" t="str">
        <f>IFERROR(VLOOKUP(AZ17,Opcodes!$A$1:$B$88,2, FALSE),"")</f>
        <v>000000ZZZZ000000</v>
      </c>
      <c r="CC17" s="11" t="str">
        <f>SUBSTITUTE(SUBSTITUTE(SUBSTITUTE(SUBSTITUTE(SUBSTITUTE(SUBSTITUTE(SUBSTITUTE(SUBSTITUTE(SUBSTITUTE(SUBSTITUTE(CB17,Opcodes!$I$3,BM17),Opcodes!$I$4,BN17),Opcodes!$I$5,BO17),Opcodes!$I$6,BZ17),Opcodes!$I$8,BV17),Opcodes!$I$9,BW17),Opcodes!$I$10,BX17),Opcodes!$I$11,BY17),Opcodes!$I$15,"00000"),Opcodes!$I$13,CA17)</f>
        <v>00000000000000000000000000000000</v>
      </c>
      <c r="CD17" s="11" t="str">
        <f t="shared" si="56"/>
        <v/>
      </c>
      <c r="CE17" s="11" t="str">
        <f t="shared" si="57"/>
        <v>00000000</v>
      </c>
      <c r="CF17" s="11" t="str">
        <f t="shared" si="58"/>
        <v xml:space="preserve"> </v>
      </c>
    </row>
    <row r="18" spans="1:84">
      <c r="A18" t="str">
        <f>IF(AJ18,INDEX(Code!$A:$A,AK18),"")</f>
        <v/>
      </c>
      <c r="B18" s="11">
        <f t="shared" si="1"/>
        <v>0</v>
      </c>
      <c r="C18" t="str">
        <f t="shared" si="2"/>
        <v/>
      </c>
      <c r="F18" s="1">
        <f>IFERROR(VLOOKUP(INDEX(Code!$A:$A,AK18),$AE$1:$AF$24,2,FALSE),0)</f>
        <v>0</v>
      </c>
      <c r="G18" s="23" t="s">
        <v>45</v>
      </c>
      <c r="AE18" s="18"/>
      <c r="AF18" s="19">
        <f>ROW()</f>
        <v>18</v>
      </c>
      <c r="AG18" s="22"/>
      <c r="AH18" s="21"/>
      <c r="AJ18" s="1">
        <f t="shared" si="0"/>
        <v>0</v>
      </c>
      <c r="AK18" s="1" t="str">
        <f t="shared" si="59"/>
        <v/>
      </c>
      <c r="AL18" s="1" t="e">
        <f t="shared" si="4"/>
        <v>#VALUE!</v>
      </c>
      <c r="AO18" s="11">
        <f>IF(LEFT(AS18,4)=".org",MAX(AO$1:AO17)+1,0)</f>
        <v>0</v>
      </c>
      <c r="AP18" s="1">
        <f>IF(AS17="","",MAX(AP19:AP$65535)+1)</f>
        <v>2</v>
      </c>
      <c r="AQ18" s="1" t="str">
        <f t="shared" si="25"/>
        <v/>
      </c>
      <c r="AR18" s="1" t="str">
        <f t="shared" si="26"/>
        <v>0x8015037C</v>
      </c>
      <c r="AS18" s="15" t="str">
        <f>INDEX(Code!$B:$B,ROW())&amp;""</f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AT18" s="11">
        <v>1</v>
      </c>
      <c r="AU18" s="11">
        <f t="shared" si="27"/>
        <v>449</v>
      </c>
      <c r="AV18" s="11">
        <f t="shared" si="28"/>
        <v>449</v>
      </c>
      <c r="AW18" s="11">
        <f t="shared" si="29"/>
        <v>449</v>
      </c>
      <c r="AX18" s="11">
        <f t="shared" si="9"/>
        <v>449</v>
      </c>
      <c r="AY18" s="11">
        <f t="shared" si="30"/>
        <v>448</v>
      </c>
      <c r="AZ18" s="16" t="str">
        <f t="shared" si="31"/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BA18" s="16" t="str">
        <f t="shared" si="32"/>
        <v/>
      </c>
      <c r="BB18" s="16" t="str">
        <f t="shared" si="33"/>
        <v/>
      </c>
      <c r="BC18" s="16" t="str">
        <f t="shared" si="34"/>
        <v/>
      </c>
      <c r="BD18" s="16" t="str">
        <f t="shared" si="35"/>
        <v/>
      </c>
      <c r="BE18" s="16">
        <f t="shared" si="36"/>
        <v>0</v>
      </c>
      <c r="BF18" s="16">
        <f t="shared" si="37"/>
        <v>0</v>
      </c>
      <c r="BG18" s="16">
        <f t="shared" si="38"/>
        <v>0</v>
      </c>
      <c r="BH18" s="16">
        <f t="shared" si="39"/>
        <v>0</v>
      </c>
      <c r="BI18" s="16">
        <f t="shared" si="40"/>
        <v>0</v>
      </c>
      <c r="BJ18" s="16"/>
      <c r="BM18" s="11" t="str">
        <f t="shared" si="41"/>
        <v/>
      </c>
      <c r="BN18" s="11" t="str">
        <f t="shared" si="42"/>
        <v/>
      </c>
      <c r="BO18" s="11" t="str">
        <f t="shared" si="43"/>
        <v/>
      </c>
      <c r="BP18" s="11" t="str">
        <f t="shared" si="44"/>
        <v/>
      </c>
      <c r="BQ18" s="11" t="str">
        <f t="shared" si="45"/>
        <v/>
      </c>
      <c r="BR18" s="11" t="str">
        <f t="shared" si="46"/>
        <v/>
      </c>
      <c r="BS18" s="11" t="str">
        <f t="shared" si="47"/>
        <v>00000</v>
      </c>
      <c r="BT18" s="11" t="str">
        <f t="shared" si="48"/>
        <v>BF20</v>
      </c>
      <c r="BU18" s="11" t="str">
        <f t="shared" si="49"/>
        <v>0000000</v>
      </c>
      <c r="BV18" s="11" t="str">
        <f t="shared" si="50"/>
        <v/>
      </c>
      <c r="BW18" s="11" t="str">
        <f t="shared" si="51"/>
        <v/>
      </c>
      <c r="BX18" s="11" t="str">
        <f t="shared" si="52"/>
        <v/>
      </c>
      <c r="BY18" s="17" t="str">
        <f t="shared" si="53"/>
        <v/>
      </c>
      <c r="BZ18" s="11" t="str">
        <f t="shared" si="54"/>
        <v/>
      </c>
      <c r="CA18" s="17" t="str">
        <f t="shared" si="55"/>
        <v>00000000000000000000</v>
      </c>
      <c r="CB18" s="17" t="str">
        <f>IFERROR(VLOOKUP(AZ18,Opcodes!$A$1:$B$88,2, FALSE),"")</f>
        <v/>
      </c>
      <c r="CC18" s="11" t="str">
        <f>SUBSTITUTE(SUBSTITUTE(SUBSTITUTE(SUBSTITUTE(SUBSTITUTE(SUBSTITUTE(SUBSTITUTE(SUBSTITUTE(SUBSTITUTE(SUBSTITUTE(CB18,Opcodes!$I$3,BM18),Opcodes!$I$4,BN18),Opcodes!$I$5,BO18),Opcodes!$I$6,BZ18),Opcodes!$I$8,BV18),Opcodes!$I$9,BW18),Opcodes!$I$10,BX18),Opcodes!$I$11,BY18),Opcodes!$I$15,"00000"),Opcodes!$I$13,CA18)</f>
        <v/>
      </c>
      <c r="CD18" s="11" t="str">
        <f t="shared" si="56"/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CE18" s="11" t="str">
        <f t="shared" si="57"/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CF18" s="11" t="str">
        <f t="shared" si="58"/>
        <v>hex</v>
      </c>
    </row>
    <row r="19" spans="1:84">
      <c r="A19" t="str">
        <f>IF(AJ19,INDEX(Code!$A:$A,AK19),"")</f>
        <v/>
      </c>
      <c r="B19" s="11">
        <f t="shared" si="1"/>
        <v>0</v>
      </c>
      <c r="C19" t="str">
        <f t="shared" si="2"/>
        <v/>
      </c>
      <c r="F19" s="1">
        <f>IFERROR(VLOOKUP(INDEX(Code!$A:$A,AK19),$AE$1:$AF$24,2,FALSE),0)</f>
        <v>0</v>
      </c>
      <c r="AE19" s="18"/>
      <c r="AF19" s="19">
        <f>ROW()</f>
        <v>19</v>
      </c>
      <c r="AG19" s="22"/>
      <c r="AH19" s="21"/>
      <c r="AJ19" s="1">
        <f t="shared" si="0"/>
        <v>0</v>
      </c>
      <c r="AK19" s="1" t="str">
        <f t="shared" si="59"/>
        <v/>
      </c>
      <c r="AL19" s="1" t="e">
        <f t="shared" si="4"/>
        <v>#VALUE!</v>
      </c>
      <c r="AO19" s="11">
        <f>IF(LEFT(AS19,4)=".org",MAX(AO$1:AO18)+1,0)</f>
        <v>0</v>
      </c>
      <c r="AP19" s="1">
        <f>IF(AS18="","",MAX(AP20:AP$65535)+1)</f>
        <v>1</v>
      </c>
      <c r="AQ19" s="1">
        <f t="shared" si="25"/>
        <v>19</v>
      </c>
      <c r="AR19" s="1" t="str">
        <f t="shared" si="26"/>
        <v>0x80150380</v>
      </c>
      <c r="AS19" s="15" t="str">
        <f>INDEX(Code!$B:$B,ROW())&amp;""</f>
        <v/>
      </c>
      <c r="AT19" s="11">
        <v>1</v>
      </c>
      <c r="AU19" s="11" t="str">
        <f t="shared" si="27"/>
        <v/>
      </c>
      <c r="AV19" s="11">
        <f t="shared" si="28"/>
        <v>1</v>
      </c>
      <c r="AW19" s="11">
        <f t="shared" si="29"/>
        <v>1</v>
      </c>
      <c r="AX19" s="11">
        <f t="shared" si="9"/>
        <v>1</v>
      </c>
      <c r="AY19" s="11">
        <f t="shared" si="30"/>
        <v>0</v>
      </c>
      <c r="AZ19" s="16" t="e">
        <f t="shared" si="31"/>
        <v>#VALUE!</v>
      </c>
      <c r="BA19" s="16" t="str">
        <f t="shared" si="32"/>
        <v/>
      </c>
      <c r="BB19" s="16" t="str">
        <f t="shared" si="33"/>
        <v/>
      </c>
      <c r="BC19" s="16" t="str">
        <f t="shared" si="34"/>
        <v/>
      </c>
      <c r="BD19" s="16" t="str">
        <f t="shared" si="35"/>
        <v/>
      </c>
      <c r="BE19" s="16">
        <f t="shared" si="36"/>
        <v>0</v>
      </c>
      <c r="BF19" s="16">
        <f t="shared" si="37"/>
        <v>0</v>
      </c>
      <c r="BG19" s="16">
        <f t="shared" si="38"/>
        <v>0</v>
      </c>
      <c r="BH19" s="16">
        <f t="shared" si="39"/>
        <v>0</v>
      </c>
      <c r="BI19" s="16">
        <f t="shared" si="40"/>
        <v>0</v>
      </c>
      <c r="BJ19" s="16"/>
      <c r="BM19" s="11" t="str">
        <f t="shared" si="41"/>
        <v/>
      </c>
      <c r="BN19" s="11" t="str">
        <f t="shared" si="42"/>
        <v/>
      </c>
      <c r="BO19" s="11" t="str">
        <f t="shared" si="43"/>
        <v/>
      </c>
      <c r="BP19" s="11" t="str">
        <f t="shared" si="44"/>
        <v/>
      </c>
      <c r="BQ19" s="11" t="str">
        <f t="shared" si="45"/>
        <v/>
      </c>
      <c r="BR19" s="11" t="str">
        <f t="shared" si="46"/>
        <v/>
      </c>
      <c r="BS19" s="11" t="str">
        <f t="shared" si="47"/>
        <v>00000</v>
      </c>
      <c r="BT19" s="11" t="str">
        <f t="shared" si="48"/>
        <v>BF1F</v>
      </c>
      <c r="BU19" s="11" t="str">
        <f t="shared" si="49"/>
        <v>0000000</v>
      </c>
      <c r="BV19" s="11" t="str">
        <f t="shared" si="50"/>
        <v/>
      </c>
      <c r="BW19" s="11" t="str">
        <f t="shared" si="51"/>
        <v/>
      </c>
      <c r="BX19" s="11" t="str">
        <f t="shared" si="52"/>
        <v/>
      </c>
      <c r="BY19" s="17" t="str">
        <f t="shared" si="53"/>
        <v/>
      </c>
      <c r="BZ19" s="11" t="str">
        <f t="shared" si="54"/>
        <v/>
      </c>
      <c r="CA19" s="17" t="str">
        <f t="shared" si="55"/>
        <v>00000000000000000000</v>
      </c>
      <c r="CB19" s="17" t="str">
        <f>IFERROR(VLOOKUP(AZ19,Opcodes!$A$1:$B$88,2, FALSE),"")</f>
        <v/>
      </c>
      <c r="CC19" s="11" t="str">
        <f>SUBSTITUTE(SUBSTITUTE(SUBSTITUTE(SUBSTITUTE(SUBSTITUTE(SUBSTITUTE(SUBSTITUTE(SUBSTITUTE(SUBSTITUTE(SUBSTITUTE(CB19,Opcodes!$I$3,BM19),Opcodes!$I$4,BN19),Opcodes!$I$5,BO19),Opcodes!$I$6,BZ19),Opcodes!$I$8,BV19),Opcodes!$I$9,BW19),Opcodes!$I$10,BX19),Opcodes!$I$11,BY19),Opcodes!$I$15,"00000"),Opcodes!$I$13,CA19)</f>
        <v/>
      </c>
      <c r="CD19" s="11" t="str">
        <f t="shared" si="56"/>
        <v/>
      </c>
      <c r="CE19" s="11" t="str">
        <f t="shared" si="57"/>
        <v/>
      </c>
      <c r="CF19" s="11" t="str">
        <f t="shared" si="58"/>
        <v xml:space="preserve"> </v>
      </c>
    </row>
    <row r="20" spans="1:84">
      <c r="A20" t="str">
        <f>IF(AJ20,INDEX(Code!$A:$A,AK20),"")</f>
        <v/>
      </c>
      <c r="B20" s="11">
        <f t="shared" si="1"/>
        <v>0</v>
      </c>
      <c r="C20" t="str">
        <f t="shared" si="2"/>
        <v/>
      </c>
      <c r="F20" s="1">
        <f>IFERROR(VLOOKUP(INDEX(Code!$A:$A,AK20),$AE$1:$AF$24,2,FALSE),0)</f>
        <v>0</v>
      </c>
      <c r="G20" s="23" t="s">
        <v>45</v>
      </c>
      <c r="AE20" s="18"/>
      <c r="AF20" s="19">
        <f>ROW()</f>
        <v>20</v>
      </c>
      <c r="AG20" s="22"/>
      <c r="AH20" s="21"/>
      <c r="AJ20" s="1">
        <f t="shared" si="0"/>
        <v>0</v>
      </c>
      <c r="AK20" s="1" t="str">
        <f t="shared" si="59"/>
        <v/>
      </c>
      <c r="AL20" s="1" t="e">
        <f t="shared" si="4"/>
        <v>#VALUE!</v>
      </c>
      <c r="AS20" s="15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CA20" s="17"/>
    </row>
    <row r="21" spans="1:84">
      <c r="A21" t="str">
        <f>IF(AJ21,INDEX(Code!$A:$A,AK21),"")</f>
        <v/>
      </c>
      <c r="B21" s="11">
        <f t="shared" si="1"/>
        <v>0</v>
      </c>
      <c r="C21" t="str">
        <f t="shared" si="2"/>
        <v/>
      </c>
      <c r="F21" s="1">
        <f>IFERROR(VLOOKUP(INDEX(Code!$A:$A,AK21),$AE$1:$AF$24,2,FALSE),0)</f>
        <v>0</v>
      </c>
      <c r="G21" s="23" t="s">
        <v>45</v>
      </c>
      <c r="AE21" s="18"/>
      <c r="AF21" s="19">
        <f>ROW()</f>
        <v>21</v>
      </c>
      <c r="AG21" s="22"/>
      <c r="AH21" s="21"/>
      <c r="AJ21" s="1">
        <f t="shared" si="0"/>
        <v>0</v>
      </c>
      <c r="AK21" s="1" t="str">
        <f t="shared" si="59"/>
        <v/>
      </c>
      <c r="AL21" s="1" t="e">
        <f t="shared" si="4"/>
        <v>#VALUE!</v>
      </c>
      <c r="AS21" s="15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CA21" s="17"/>
    </row>
    <row r="22" spans="1:84">
      <c r="A22" t="str">
        <f>IF(AJ22,INDEX(Code!$A:$A,AK22),"")</f>
        <v/>
      </c>
      <c r="B22" s="11">
        <f t="shared" si="1"/>
        <v>0</v>
      </c>
      <c r="C22" t="str">
        <f t="shared" si="2"/>
        <v/>
      </c>
      <c r="F22" s="1">
        <f>IFERROR(VLOOKUP(INDEX(Code!$A:$A,AK22),$AE$1:$AF$24,2,FALSE),0)</f>
        <v>0</v>
      </c>
      <c r="G22" s="23" t="s">
        <v>45</v>
      </c>
      <c r="AE22" s="18"/>
      <c r="AF22" s="19">
        <f>ROW()</f>
        <v>22</v>
      </c>
      <c r="AG22" s="22"/>
      <c r="AH22" s="21"/>
      <c r="AJ22" s="1">
        <f t="shared" si="0"/>
        <v>0</v>
      </c>
      <c r="AK22" s="1" t="str">
        <f t="shared" si="59"/>
        <v/>
      </c>
      <c r="AL22" s="1" t="e">
        <f t="shared" si="4"/>
        <v>#VALUE!</v>
      </c>
      <c r="AS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CA22" s="17"/>
    </row>
    <row r="23" spans="1:84">
      <c r="A23" t="str">
        <f>IF(AJ23,INDEX(Code!$A:$A,AK23),"")</f>
        <v/>
      </c>
      <c r="B23" s="11">
        <f t="shared" si="1"/>
        <v>0</v>
      </c>
      <c r="C23" t="str">
        <f t="shared" si="2"/>
        <v/>
      </c>
      <c r="F23" s="1">
        <f>IFERROR(VLOOKUP(INDEX(Code!$A:$A,AK23),$AE$1:$AF$24,2,FALSE),0)</f>
        <v>0</v>
      </c>
      <c r="G23" s="23" t="s">
        <v>45</v>
      </c>
      <c r="AE23" s="18"/>
      <c r="AF23" s="19">
        <f>ROW()</f>
        <v>23</v>
      </c>
      <c r="AG23" s="22"/>
      <c r="AH23" s="21"/>
      <c r="AJ23" s="1">
        <f t="shared" si="0"/>
        <v>0</v>
      </c>
      <c r="AK23" s="1" t="str">
        <f t="shared" si="59"/>
        <v/>
      </c>
      <c r="AL23" s="1" t="e">
        <f t="shared" si="4"/>
        <v>#VALUE!</v>
      </c>
      <c r="AS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CA23" s="17"/>
    </row>
    <row r="24" spans="1:84">
      <c r="A24" t="str">
        <f>IF(AJ24,INDEX(Code!$A:$A,AK24),"")</f>
        <v/>
      </c>
      <c r="B24" s="11">
        <f t="shared" si="1"/>
        <v>0</v>
      </c>
      <c r="C24" t="str">
        <f t="shared" si="2"/>
        <v/>
      </c>
      <c r="F24" s="1">
        <f>IFERROR(VLOOKUP(INDEX(Code!$A:$A,AK24),$AE$1:$AF$24,2,FALSE),0)</f>
        <v>0</v>
      </c>
      <c r="G24" s="23" t="s">
        <v>45</v>
      </c>
      <c r="AE24" s="24"/>
      <c r="AF24" s="25">
        <f>ROW()</f>
        <v>24</v>
      </c>
      <c r="AG24" s="26"/>
      <c r="AH24" s="27"/>
      <c r="AJ24" s="1">
        <f t="shared" si="0"/>
        <v>0</v>
      </c>
      <c r="AK24" s="1" t="str">
        <f t="shared" si="59"/>
        <v/>
      </c>
      <c r="AL24" s="1" t="e">
        <f t="shared" si="4"/>
        <v>#VALUE!</v>
      </c>
      <c r="AS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CA24" s="17"/>
    </row>
    <row r="25" spans="1:84">
      <c r="A25" t="str">
        <f>IF(AJ25,INDEX(Code!$A:$A,AK25),"")</f>
        <v/>
      </c>
      <c r="B25" s="11">
        <f t="shared" si="1"/>
        <v>0</v>
      </c>
      <c r="C25" t="str">
        <f t="shared" si="2"/>
        <v/>
      </c>
      <c r="F25" s="1">
        <f>IFERROR(VLOOKUP(INDEX(Code!$A:$A,AK25),$AE$1:$AF$24,2,FALSE),0)</f>
        <v>0</v>
      </c>
      <c r="G25" s="23" t="s">
        <v>45</v>
      </c>
      <c r="AJ25" s="1">
        <f t="shared" si="0"/>
        <v>0</v>
      </c>
      <c r="AK25" s="1" t="str">
        <f t="shared" si="59"/>
        <v/>
      </c>
      <c r="AL25" s="1" t="e">
        <f t="shared" si="4"/>
        <v>#VALUE!</v>
      </c>
      <c r="AS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CA25" s="17"/>
    </row>
    <row r="26" spans="1:84">
      <c r="A26" t="str">
        <f>IF(AJ26,INDEX(Code!$A:$A,AK26),"")</f>
        <v/>
      </c>
      <c r="B26" s="11">
        <f t="shared" si="1"/>
        <v>0</v>
      </c>
      <c r="C26" t="str">
        <f t="shared" si="2"/>
        <v/>
      </c>
      <c r="F26" s="1">
        <f>IFERROR(VLOOKUP(INDEX(Code!$A:$A,AK26),$AE$1:$AF$24,2,FALSE),0)</f>
        <v>0</v>
      </c>
      <c r="G26" s="23" t="s">
        <v>45</v>
      </c>
      <c r="AJ26" s="1">
        <f t="shared" si="0"/>
        <v>0</v>
      </c>
      <c r="AK26" s="1" t="str">
        <f t="shared" si="59"/>
        <v/>
      </c>
      <c r="AL26" s="1" t="e">
        <f t="shared" si="4"/>
        <v>#VALUE!</v>
      </c>
      <c r="AS26" s="15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CA26" s="17"/>
    </row>
    <row r="27" spans="1:84">
      <c r="A27" t="str">
        <f>IF(AJ27,INDEX(Code!$A:$A,AK27),"")</f>
        <v/>
      </c>
      <c r="B27" s="11">
        <f t="shared" si="1"/>
        <v>0</v>
      </c>
      <c r="C27" t="str">
        <f t="shared" si="2"/>
        <v/>
      </c>
      <c r="F27" s="1">
        <f>IFERROR(VLOOKUP(INDEX(Code!$A:$A,AK27),$AE$1:$AF$24,2,FALSE),0)</f>
        <v>0</v>
      </c>
      <c r="G27" s="23" t="s">
        <v>45</v>
      </c>
      <c r="AJ27" s="1">
        <f t="shared" si="0"/>
        <v>0</v>
      </c>
      <c r="AK27" s="1" t="str">
        <f t="shared" si="59"/>
        <v/>
      </c>
      <c r="AL27" s="1" t="e">
        <f t="shared" si="4"/>
        <v>#VALUE!</v>
      </c>
      <c r="AS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CA27" s="17"/>
    </row>
    <row r="28" spans="1:84">
      <c r="A28" t="str">
        <f>IF(AJ28,INDEX(Code!$A:$A,AK28),"")</f>
        <v/>
      </c>
      <c r="B28" s="11">
        <f t="shared" si="1"/>
        <v>0</v>
      </c>
      <c r="C28" t="str">
        <f t="shared" si="2"/>
        <v/>
      </c>
      <c r="F28" s="1">
        <f>IFERROR(VLOOKUP(INDEX(Code!$A:$A,AK28),$AE$1:$AF$24,2,FALSE),0)</f>
        <v>0</v>
      </c>
      <c r="G28" s="23" t="s">
        <v>45</v>
      </c>
      <c r="AJ28" s="1">
        <f t="shared" si="0"/>
        <v>0</v>
      </c>
      <c r="AK28" s="1" t="str">
        <f t="shared" si="59"/>
        <v/>
      </c>
      <c r="AL28" s="1" t="e">
        <f t="shared" si="4"/>
        <v>#VALUE!</v>
      </c>
      <c r="AS28" s="15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CA28" s="17"/>
    </row>
    <row r="29" spans="1:84">
      <c r="A29" t="str">
        <f>IF(AJ29,INDEX(Code!$A:$A,AK29),"")</f>
        <v/>
      </c>
      <c r="B29" s="11">
        <f t="shared" si="1"/>
        <v>0</v>
      </c>
      <c r="C29" t="str">
        <f t="shared" si="2"/>
        <v/>
      </c>
      <c r="F29" s="1">
        <f>IFERROR(VLOOKUP(INDEX(Code!$A:$A,AK29),$AE$1:$AF$24,2,FALSE),0)</f>
        <v>0</v>
      </c>
      <c r="G29" s="23" t="s">
        <v>45</v>
      </c>
      <c r="AJ29" s="1">
        <f t="shared" si="0"/>
        <v>0</v>
      </c>
      <c r="AK29" s="1" t="str">
        <f t="shared" si="59"/>
        <v/>
      </c>
      <c r="AL29" s="1" t="e">
        <f t="shared" si="4"/>
        <v>#VALUE!</v>
      </c>
      <c r="AS29" s="15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CA29" s="17"/>
    </row>
    <row r="30" spans="1:84">
      <c r="A30" t="str">
        <f>IF(AJ30,INDEX(Code!$A:$A,AK30),"")</f>
        <v/>
      </c>
      <c r="B30" s="11">
        <f t="shared" si="1"/>
        <v>0</v>
      </c>
      <c r="C30" t="str">
        <f t="shared" si="2"/>
        <v/>
      </c>
      <c r="F30" s="1">
        <f>IFERROR(VLOOKUP(INDEX(Code!$A:$A,AK30),$AE$1:$AF$24,2,FALSE),0)</f>
        <v>0</v>
      </c>
      <c r="G30" s="23" t="s">
        <v>45</v>
      </c>
      <c r="AJ30" s="1">
        <f t="shared" si="0"/>
        <v>0</v>
      </c>
      <c r="AK30" s="1" t="str">
        <f t="shared" si="59"/>
        <v/>
      </c>
      <c r="AL30" s="1" t="e">
        <f t="shared" si="4"/>
        <v>#VALUE!</v>
      </c>
      <c r="AS30" s="15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CA30" s="17"/>
    </row>
    <row r="31" spans="1:84">
      <c r="A31" t="str">
        <f>IF(AJ31,INDEX(Code!$A:$A,AK31),"")</f>
        <v/>
      </c>
      <c r="B31" s="11">
        <f t="shared" si="1"/>
        <v>0</v>
      </c>
      <c r="C31" t="str">
        <f t="shared" si="2"/>
        <v/>
      </c>
      <c r="F31" s="1">
        <f>IFERROR(VLOOKUP(INDEX(Code!$A:$A,AK31),$AE$1:$AF$24,2,FALSE),0)</f>
        <v>0</v>
      </c>
      <c r="G31" s="23" t="s">
        <v>45</v>
      </c>
      <c r="AJ31" s="1">
        <f t="shared" si="0"/>
        <v>0</v>
      </c>
      <c r="AK31" s="1" t="str">
        <f t="shared" si="59"/>
        <v/>
      </c>
      <c r="AL31" s="1" t="e">
        <f t="shared" si="4"/>
        <v>#VALUE!</v>
      </c>
      <c r="AS31" s="15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CA31" s="17"/>
    </row>
    <row r="32" spans="1:84">
      <c r="A32" t="str">
        <f>IF(AJ32,INDEX(Code!$A:$A,AK32),"")</f>
        <v/>
      </c>
      <c r="B32" s="11">
        <f t="shared" si="1"/>
        <v>0</v>
      </c>
      <c r="C32" t="str">
        <f t="shared" si="2"/>
        <v/>
      </c>
      <c r="F32" s="1">
        <f>IFERROR(VLOOKUP(INDEX(Code!$A:$A,AK32),$AE$1:$AF$24,2,FALSE),0)</f>
        <v>0</v>
      </c>
      <c r="G32" s="23" t="s">
        <v>45</v>
      </c>
      <c r="AJ32" s="1">
        <f t="shared" si="0"/>
        <v>0</v>
      </c>
      <c r="AK32" s="1" t="str">
        <f t="shared" si="59"/>
        <v/>
      </c>
      <c r="AL32" s="1" t="e">
        <f t="shared" si="4"/>
        <v>#VALUE!</v>
      </c>
      <c r="AS32" s="15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CA32" s="17"/>
    </row>
    <row r="33" spans="1:79">
      <c r="A33" t="str">
        <f>IF(AJ33,INDEX(Code!$A:$A,AK33),"")</f>
        <v/>
      </c>
      <c r="B33" s="11">
        <f t="shared" si="1"/>
        <v>0</v>
      </c>
      <c r="C33" t="str">
        <f t="shared" si="2"/>
        <v/>
      </c>
      <c r="F33" s="1">
        <f>IFERROR(VLOOKUP(INDEX(Code!$A:$A,AK33),$AE$1:$AF$24,2,FALSE),0)</f>
        <v>0</v>
      </c>
      <c r="G33" s="23" t="s">
        <v>45</v>
      </c>
      <c r="AJ33" s="1">
        <f t="shared" si="0"/>
        <v>0</v>
      </c>
      <c r="AK33" s="1" t="str">
        <f t="shared" si="59"/>
        <v/>
      </c>
      <c r="AL33" s="1" t="e">
        <f t="shared" si="4"/>
        <v>#VALUE!</v>
      </c>
      <c r="AS33" s="15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CA33" s="17"/>
    </row>
    <row r="34" spans="1:79">
      <c r="A34" t="str">
        <f>IF(AJ34,INDEX(Code!$A:$A,AK34),"")</f>
        <v/>
      </c>
      <c r="B34" s="11">
        <f t="shared" si="1"/>
        <v>0</v>
      </c>
      <c r="C34" t="str">
        <f t="shared" si="2"/>
        <v/>
      </c>
      <c r="F34" s="1">
        <f>IFERROR(VLOOKUP(INDEX(Code!$A:$A,AK34),$AE$1:$AF$24,2,FALSE),0)</f>
        <v>0</v>
      </c>
      <c r="AJ34" s="1">
        <f t="shared" si="0"/>
        <v>0</v>
      </c>
      <c r="AK34" s="1" t="str">
        <f t="shared" si="59"/>
        <v/>
      </c>
      <c r="AL34" s="1" t="e">
        <f t="shared" si="4"/>
        <v>#VALUE!</v>
      </c>
      <c r="AS34" s="15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CA34" s="17"/>
    </row>
    <row r="35" spans="1:79">
      <c r="A35" t="str">
        <f>IF(AJ35,INDEX(Code!$A:$A,AK35),"")</f>
        <v/>
      </c>
      <c r="B35" s="11">
        <f t="shared" si="1"/>
        <v>0</v>
      </c>
      <c r="C35" t="str">
        <f t="shared" si="2"/>
        <v/>
      </c>
      <c r="F35" s="1">
        <f>IFERROR(VLOOKUP(INDEX(Code!$A:$A,AK35),$AE$1:$AF$24,2,FALSE),0)</f>
        <v>0</v>
      </c>
      <c r="AJ35" s="1">
        <f t="shared" si="0"/>
        <v>0</v>
      </c>
      <c r="AK35" s="1" t="str">
        <f t="shared" si="59"/>
        <v/>
      </c>
      <c r="AL35" s="1" t="e">
        <f t="shared" si="4"/>
        <v>#VALUE!</v>
      </c>
      <c r="AS35" s="15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CA35" s="17"/>
    </row>
    <row r="36" spans="1:79">
      <c r="A36" t="str">
        <f>IF(AJ36,INDEX(Code!$A:$A,AK36),"")</f>
        <v/>
      </c>
      <c r="B36" s="11">
        <f t="shared" si="1"/>
        <v>0</v>
      </c>
      <c r="C36" t="str">
        <f t="shared" si="2"/>
        <v/>
      </c>
      <c r="F36" s="1">
        <f>IFERROR(VLOOKUP(INDEX(Code!$A:$A,AK36),$AE$1:$AF$24,2,FALSE),0)</f>
        <v>0</v>
      </c>
      <c r="AJ36" s="1">
        <f t="shared" si="0"/>
        <v>0</v>
      </c>
      <c r="AK36" s="1" t="str">
        <f t="shared" si="59"/>
        <v/>
      </c>
      <c r="AL36" s="1" t="e">
        <f t="shared" si="4"/>
        <v>#VALUE!</v>
      </c>
      <c r="AS36" s="15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CA36" s="17"/>
    </row>
    <row r="37" spans="1:79">
      <c r="A37" t="str">
        <f>IF(AJ37,INDEX(Code!$A:$A,AK37),"")</f>
        <v/>
      </c>
      <c r="B37" s="11">
        <f t="shared" si="1"/>
        <v>0</v>
      </c>
      <c r="C37" t="str">
        <f t="shared" si="2"/>
        <v/>
      </c>
      <c r="F37" s="1">
        <f>IFERROR(VLOOKUP(INDEX(Code!$A:$A,AK37),$AE$1:$AF$24,2,FALSE),0)</f>
        <v>0</v>
      </c>
      <c r="AJ37" s="1">
        <f t="shared" si="0"/>
        <v>0</v>
      </c>
      <c r="AK37" s="1" t="str">
        <f t="shared" si="59"/>
        <v/>
      </c>
      <c r="AL37" s="1" t="e">
        <f t="shared" si="4"/>
        <v>#VALUE!</v>
      </c>
      <c r="AS37" s="15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CA37" s="17"/>
    </row>
    <row r="38" spans="1:79">
      <c r="A38" t="str">
        <f>IF(AJ38,INDEX(Code!$A:$A,AK38),"")</f>
        <v/>
      </c>
      <c r="B38" s="11">
        <f t="shared" si="1"/>
        <v>0</v>
      </c>
      <c r="C38" t="str">
        <f t="shared" si="2"/>
        <v/>
      </c>
      <c r="F38" s="1">
        <f>IFERROR(VLOOKUP(INDEX(Code!$A:$A,AK38),$AE$1:$AF$24,2,FALSE),0)</f>
        <v>0</v>
      </c>
      <c r="AJ38" s="1">
        <f t="shared" si="0"/>
        <v>0</v>
      </c>
      <c r="AK38" s="1" t="str">
        <f t="shared" si="59"/>
        <v/>
      </c>
      <c r="AL38" s="1" t="e">
        <f t="shared" si="4"/>
        <v>#VALUE!</v>
      </c>
      <c r="AS38" s="15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CA38" s="17"/>
    </row>
    <row r="39" spans="1:79">
      <c r="A39" t="str">
        <f>IF(AJ39,INDEX(Code!$A:$A,AK39),"")</f>
        <v/>
      </c>
      <c r="B39" s="11">
        <f t="shared" si="1"/>
        <v>0</v>
      </c>
      <c r="C39" t="str">
        <f t="shared" si="2"/>
        <v/>
      </c>
      <c r="F39" s="1">
        <f>IFERROR(VLOOKUP(INDEX(Code!$A:$A,AK39),$AE$1:$AF$24,2,FALSE),0)</f>
        <v>0</v>
      </c>
      <c r="AJ39" s="1">
        <f t="shared" si="0"/>
        <v>0</v>
      </c>
      <c r="AK39" s="1" t="str">
        <f t="shared" si="59"/>
        <v/>
      </c>
      <c r="AL39" s="1" t="e">
        <f t="shared" si="4"/>
        <v>#VALUE!</v>
      </c>
      <c r="AS39" s="15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CA39" s="17"/>
    </row>
    <row r="40" spans="1:79">
      <c r="A40" t="str">
        <f>IF(AJ40,INDEX(Code!$A:$A,AK40),"")</f>
        <v/>
      </c>
      <c r="B40" s="11">
        <f t="shared" si="1"/>
        <v>0</v>
      </c>
      <c r="C40" t="str">
        <f t="shared" si="2"/>
        <v/>
      </c>
      <c r="F40" s="1">
        <f>IFERROR(VLOOKUP(INDEX(Code!$A:$A,AK40),$AE$1:$AF$24,2,FALSE),0)</f>
        <v>0</v>
      </c>
      <c r="AJ40" s="1">
        <f t="shared" si="0"/>
        <v>0</v>
      </c>
      <c r="AK40" s="1" t="str">
        <f t="shared" si="59"/>
        <v/>
      </c>
      <c r="AL40" s="1" t="e">
        <f t="shared" si="4"/>
        <v>#VALUE!</v>
      </c>
      <c r="AS40" s="15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CA40" s="17"/>
    </row>
    <row r="41" spans="1:79">
      <c r="A41" t="str">
        <f>IF(AJ41,INDEX(Code!$A:$A,AK41),"")</f>
        <v/>
      </c>
      <c r="B41" s="11">
        <f t="shared" si="1"/>
        <v>0</v>
      </c>
      <c r="C41" t="str">
        <f t="shared" si="2"/>
        <v/>
      </c>
      <c r="F41" s="1">
        <f>IFERROR(VLOOKUP(INDEX(Code!$A:$A,AK41),$AE$1:$AF$24,2,FALSE),0)</f>
        <v>0</v>
      </c>
      <c r="AJ41" s="1">
        <f t="shared" si="0"/>
        <v>0</v>
      </c>
      <c r="AK41" s="1" t="str">
        <f t="shared" si="59"/>
        <v/>
      </c>
      <c r="AL41" s="1" t="e">
        <f t="shared" si="4"/>
        <v>#VALUE!</v>
      </c>
      <c r="AS41" s="15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CA41" s="17"/>
    </row>
    <row r="42" spans="1:79">
      <c r="A42" t="str">
        <f>IF(AJ42,INDEX(Code!$A:$A,AK42),"")</f>
        <v/>
      </c>
      <c r="B42" s="11">
        <f t="shared" si="1"/>
        <v>0</v>
      </c>
      <c r="C42" t="str">
        <f t="shared" si="2"/>
        <v/>
      </c>
      <c r="F42" s="1">
        <f>IFERROR(VLOOKUP(INDEX(Code!$A:$A,AK42),$AE$1:$AF$24,2,FALSE),0)</f>
        <v>0</v>
      </c>
      <c r="AJ42" s="1">
        <f t="shared" si="0"/>
        <v>0</v>
      </c>
      <c r="AK42" s="1" t="str">
        <f t="shared" si="59"/>
        <v/>
      </c>
      <c r="AL42" s="1" t="e">
        <f t="shared" si="4"/>
        <v>#VALUE!</v>
      </c>
      <c r="AS42" s="15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CA42" s="17"/>
    </row>
    <row r="43" spans="1:79">
      <c r="A43" t="str">
        <f>IF(AJ43,INDEX(Code!$A:$A,AK43),"")</f>
        <v/>
      </c>
      <c r="B43" s="11">
        <f t="shared" si="1"/>
        <v>0</v>
      </c>
      <c r="C43" t="str">
        <f t="shared" si="2"/>
        <v/>
      </c>
      <c r="F43" s="1">
        <f>IFERROR(VLOOKUP(INDEX(Code!$A:$A,AK43),$AE$1:$AF$24,2,FALSE),0)</f>
        <v>0</v>
      </c>
      <c r="AJ43" s="1">
        <f t="shared" si="0"/>
        <v>0</v>
      </c>
      <c r="AK43" s="1" t="str">
        <f t="shared" si="59"/>
        <v/>
      </c>
      <c r="AL43" s="1" t="e">
        <f t="shared" si="4"/>
        <v>#VALUE!</v>
      </c>
      <c r="AS43" s="15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CA43" s="17"/>
    </row>
    <row r="44" spans="1:79">
      <c r="A44" t="str">
        <f>IF(AJ44,INDEX(Code!$A:$A,AK44),"")</f>
        <v/>
      </c>
      <c r="B44" s="11">
        <f t="shared" si="1"/>
        <v>0</v>
      </c>
      <c r="C44" t="str">
        <f t="shared" si="2"/>
        <v/>
      </c>
      <c r="F44" s="1">
        <f>IFERROR(VLOOKUP(INDEX(Code!$A:$A,AK44),$AE$1:$AF$24,2,FALSE),0)</f>
        <v>0</v>
      </c>
      <c r="AJ44" s="1">
        <f t="shared" si="0"/>
        <v>0</v>
      </c>
      <c r="AK44" s="1" t="str">
        <f t="shared" si="59"/>
        <v/>
      </c>
      <c r="AL44" s="1" t="e">
        <f t="shared" si="4"/>
        <v>#VALUE!</v>
      </c>
      <c r="AS44" s="15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CA44" s="17"/>
    </row>
    <row r="45" spans="1:79">
      <c r="A45" t="str">
        <f>IF(AJ45,INDEX(Code!$A:$A,AK45),"")</f>
        <v/>
      </c>
      <c r="B45" s="11">
        <f t="shared" si="1"/>
        <v>0</v>
      </c>
      <c r="C45" t="str">
        <f t="shared" si="2"/>
        <v/>
      </c>
      <c r="F45" s="1">
        <f>IFERROR(VLOOKUP(INDEX(Code!$A:$A,AK45),$AE$1:$AF$24,2,FALSE),0)</f>
        <v>0</v>
      </c>
      <c r="AJ45" s="1">
        <f t="shared" si="0"/>
        <v>0</v>
      </c>
      <c r="AK45" s="1" t="str">
        <f t="shared" si="59"/>
        <v/>
      </c>
      <c r="AL45" s="1" t="e">
        <f t="shared" si="4"/>
        <v>#VALUE!</v>
      </c>
      <c r="AS45" s="15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CA45" s="17"/>
    </row>
    <row r="46" spans="1:79">
      <c r="A46" t="str">
        <f>IF(AJ46,INDEX(Code!$A:$A,AK46),"")</f>
        <v/>
      </c>
      <c r="B46" s="11">
        <f t="shared" si="1"/>
        <v>0</v>
      </c>
      <c r="C46" t="str">
        <f t="shared" si="2"/>
        <v/>
      </c>
      <c r="F46" s="1">
        <f>IFERROR(VLOOKUP(INDEX(Code!$A:$A,AK46),$AE$1:$AF$24,2,FALSE),0)</f>
        <v>0</v>
      </c>
      <c r="AJ46" s="1">
        <f t="shared" si="0"/>
        <v>0</v>
      </c>
      <c r="AK46" s="1" t="str">
        <f t="shared" si="59"/>
        <v/>
      </c>
      <c r="AL46" s="1" t="e">
        <f t="shared" si="4"/>
        <v>#VALUE!</v>
      </c>
      <c r="AS46" s="15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CA46" s="17"/>
    </row>
    <row r="47" spans="1:79">
      <c r="A47" t="str">
        <f>IF(AJ47,INDEX(Code!$A:$A,AK47),"")</f>
        <v/>
      </c>
      <c r="B47" s="11">
        <f t="shared" si="1"/>
        <v>0</v>
      </c>
      <c r="C47" t="str">
        <f t="shared" si="2"/>
        <v/>
      </c>
      <c r="F47" s="1">
        <f>IFERROR(VLOOKUP(INDEX(Code!$A:$A,AK47),$AE$1:$AF$24,2,FALSE),0)</f>
        <v>0</v>
      </c>
      <c r="AJ47" s="1">
        <f t="shared" si="0"/>
        <v>0</v>
      </c>
      <c r="AK47" s="1" t="str">
        <f t="shared" si="59"/>
        <v/>
      </c>
      <c r="AL47" s="1" t="e">
        <f t="shared" si="4"/>
        <v>#VALUE!</v>
      </c>
      <c r="AS47" s="15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CA47" s="17"/>
    </row>
    <row r="48" spans="1:79">
      <c r="A48" t="str">
        <f>IF(AJ48,INDEX(Code!$A:$A,AK48),"")</f>
        <v/>
      </c>
      <c r="B48" s="11">
        <f t="shared" si="1"/>
        <v>0</v>
      </c>
      <c r="C48" t="str">
        <f t="shared" si="2"/>
        <v/>
      </c>
      <c r="F48" s="1">
        <f>IFERROR(VLOOKUP(INDEX(Code!$A:$A,AK48),$AE$1:$AF$24,2,FALSE),0)</f>
        <v>0</v>
      </c>
      <c r="AJ48" s="1">
        <f t="shared" si="0"/>
        <v>0</v>
      </c>
      <c r="AK48" s="1" t="str">
        <f t="shared" si="59"/>
        <v/>
      </c>
      <c r="AL48" s="1" t="e">
        <f t="shared" si="4"/>
        <v>#VALUE!</v>
      </c>
      <c r="AS48" s="15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CA48" s="17"/>
    </row>
    <row r="49" spans="1:79">
      <c r="A49" t="str">
        <f>IF(AJ49,INDEX(Code!$A:$A,AK49),"")</f>
        <v/>
      </c>
      <c r="B49" s="11">
        <f t="shared" si="1"/>
        <v>0</v>
      </c>
      <c r="C49" t="str">
        <f t="shared" si="2"/>
        <v/>
      </c>
      <c r="F49" s="1">
        <f>IFERROR(VLOOKUP(INDEX(Code!$A:$A,AK49),$AE$1:$AF$24,2,FALSE),0)</f>
        <v>0</v>
      </c>
      <c r="AJ49" s="1">
        <f t="shared" si="0"/>
        <v>0</v>
      </c>
      <c r="AK49" s="1" t="str">
        <f t="shared" si="59"/>
        <v/>
      </c>
      <c r="AL49" s="1" t="e">
        <f t="shared" si="4"/>
        <v>#VALUE!</v>
      </c>
      <c r="AS49" s="1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CA49" s="17"/>
    </row>
    <row r="50" spans="1:79">
      <c r="A50" t="str">
        <f>IF(AJ50,INDEX(Code!$A:$A,AK50),"")</f>
        <v/>
      </c>
      <c r="B50" s="11">
        <f t="shared" si="1"/>
        <v>0</v>
      </c>
      <c r="C50" t="str">
        <f t="shared" si="2"/>
        <v/>
      </c>
      <c r="F50" s="1">
        <f>IFERROR(VLOOKUP(INDEX(Code!$A:$A,AK50),$AE$1:$AF$24,2,FALSE),0)</f>
        <v>0</v>
      </c>
      <c r="AJ50" s="1">
        <f t="shared" si="0"/>
        <v>0</v>
      </c>
      <c r="AK50" s="1" t="str">
        <f t="shared" si="59"/>
        <v/>
      </c>
      <c r="AL50" s="1" t="e">
        <f t="shared" si="4"/>
        <v>#VALUE!</v>
      </c>
      <c r="AS50" s="15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CA50" s="17"/>
    </row>
    <row r="51" spans="1:79">
      <c r="A51" t="str">
        <f>IF(AJ51,INDEX(Code!$A:$A,AK51),"")</f>
        <v/>
      </c>
      <c r="B51" s="11">
        <f t="shared" si="1"/>
        <v>0</v>
      </c>
      <c r="C51" t="str">
        <f t="shared" si="2"/>
        <v/>
      </c>
      <c r="F51" s="1">
        <f>IFERROR(VLOOKUP(INDEX(Code!$A:$A,AK51),$AE$1:$AF$24,2,FALSE),0)</f>
        <v>0</v>
      </c>
      <c r="AJ51" s="1">
        <f t="shared" si="0"/>
        <v>0</v>
      </c>
      <c r="AK51" s="1" t="str">
        <f t="shared" si="59"/>
        <v/>
      </c>
      <c r="AL51" s="1" t="e">
        <f t="shared" si="4"/>
        <v>#VALUE!</v>
      </c>
      <c r="AS51" s="15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CA51" s="17"/>
    </row>
    <row r="52" spans="1:79">
      <c r="A52" t="str">
        <f>IF(AJ52,INDEX(Code!$A:$A,AK52),"")</f>
        <v/>
      </c>
      <c r="B52" s="11">
        <f t="shared" si="1"/>
        <v>0</v>
      </c>
      <c r="C52" t="str">
        <f t="shared" si="2"/>
        <v/>
      </c>
      <c r="F52" s="1">
        <f>IFERROR(VLOOKUP(INDEX(Code!$A:$A,AK52),$AE$1:$AF$24,2,FALSE),0)</f>
        <v>0</v>
      </c>
      <c r="AJ52" s="1">
        <f t="shared" si="0"/>
        <v>0</v>
      </c>
      <c r="AK52" s="1" t="str">
        <f t="shared" si="59"/>
        <v/>
      </c>
      <c r="AL52" s="1" t="e">
        <f t="shared" si="4"/>
        <v>#VALUE!</v>
      </c>
      <c r="AS52" s="15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CA52" s="17"/>
    </row>
    <row r="53" spans="1:79">
      <c r="A53" t="str">
        <f>IF(AJ53,INDEX(Code!$A:$A,AK53),"")</f>
        <v/>
      </c>
      <c r="B53" s="11">
        <f t="shared" si="1"/>
        <v>0</v>
      </c>
      <c r="C53" t="str">
        <f t="shared" si="2"/>
        <v/>
      </c>
      <c r="F53" s="1">
        <f>IFERROR(VLOOKUP(INDEX(Code!$A:$A,AK53),$AE$1:$AF$24,2,FALSE),0)</f>
        <v>0</v>
      </c>
      <c r="AJ53" s="1">
        <f t="shared" si="0"/>
        <v>0</v>
      </c>
      <c r="AK53" s="1" t="str">
        <f t="shared" si="59"/>
        <v/>
      </c>
      <c r="AL53" s="1" t="e">
        <f t="shared" si="4"/>
        <v>#VALUE!</v>
      </c>
      <c r="AS53" s="15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CA53" s="17"/>
    </row>
    <row r="54" spans="1:79">
      <c r="A54" t="str">
        <f>IF(AJ54,INDEX(Code!$A:$A,AK54),"")</f>
        <v/>
      </c>
      <c r="B54" s="11">
        <f t="shared" si="1"/>
        <v>0</v>
      </c>
      <c r="C54" t="str">
        <f t="shared" si="2"/>
        <v/>
      </c>
      <c r="F54" s="1">
        <f>IFERROR(VLOOKUP(INDEX(Code!$A:$A,AK54),$AE$1:$AF$24,2,FALSE),0)</f>
        <v>0</v>
      </c>
      <c r="AJ54" s="1">
        <f t="shared" si="0"/>
        <v>0</v>
      </c>
      <c r="AK54" s="1" t="str">
        <f t="shared" si="59"/>
        <v/>
      </c>
      <c r="AL54" s="1" t="e">
        <f t="shared" si="4"/>
        <v>#VALUE!</v>
      </c>
      <c r="AS54" s="15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CA54" s="17"/>
    </row>
    <row r="55" spans="1:79">
      <c r="A55" t="str">
        <f>IF(AJ55,INDEX(Code!$A:$A,AK55),"")</f>
        <v/>
      </c>
      <c r="B55" s="11">
        <f t="shared" si="1"/>
        <v>0</v>
      </c>
      <c r="C55" t="str">
        <f t="shared" si="2"/>
        <v/>
      </c>
      <c r="F55" s="1">
        <f>IFERROR(VLOOKUP(INDEX(Code!$A:$A,AK55),$AE$1:$AF$24,2,FALSE),0)</f>
        <v>0</v>
      </c>
      <c r="AJ55" s="1">
        <f t="shared" si="0"/>
        <v>0</v>
      </c>
      <c r="AK55" s="1" t="str">
        <f t="shared" si="59"/>
        <v/>
      </c>
      <c r="AL55" s="1" t="e">
        <f t="shared" si="4"/>
        <v>#VALUE!</v>
      </c>
      <c r="AS55" s="15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CA55" s="17"/>
    </row>
    <row r="56" spans="1:79">
      <c r="A56" t="str">
        <f>IF(AJ56,INDEX(Code!$A:$A,AK56),"")</f>
        <v/>
      </c>
      <c r="B56" s="11">
        <f t="shared" si="1"/>
        <v>0</v>
      </c>
      <c r="C56" t="str">
        <f t="shared" si="2"/>
        <v/>
      </c>
      <c r="F56" s="1">
        <f>IFERROR(VLOOKUP(INDEX(Code!$A:$A,AK56),$AE$1:$AF$24,2,FALSE),0)</f>
        <v>0</v>
      </c>
      <c r="AJ56" s="1">
        <f t="shared" si="0"/>
        <v>0</v>
      </c>
      <c r="AK56" s="1" t="str">
        <f t="shared" si="59"/>
        <v/>
      </c>
      <c r="AL56" s="1" t="e">
        <f t="shared" si="4"/>
        <v>#VALUE!</v>
      </c>
      <c r="AS56" s="15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CA56" s="17"/>
    </row>
    <row r="57" spans="1:79">
      <c r="A57" t="str">
        <f>IF(AJ57,INDEX(Code!$A:$A,AK57),"")</f>
        <v/>
      </c>
      <c r="B57" s="11">
        <f t="shared" si="1"/>
        <v>0</v>
      </c>
      <c r="C57" t="str">
        <f t="shared" si="2"/>
        <v/>
      </c>
      <c r="F57" s="1">
        <f>IFERROR(VLOOKUP(INDEX(Code!$A:$A,AK57),$AE$1:$AF$24,2,FALSE),0)</f>
        <v>0</v>
      </c>
      <c r="AJ57" s="1">
        <f t="shared" si="0"/>
        <v>0</v>
      </c>
      <c r="AK57" s="1" t="str">
        <f t="shared" si="59"/>
        <v/>
      </c>
      <c r="AL57" s="1" t="e">
        <f t="shared" si="4"/>
        <v>#VALUE!</v>
      </c>
      <c r="AS57" s="1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CA57" s="17"/>
    </row>
    <row r="58" spans="1:79">
      <c r="A58" t="str">
        <f>IF(AJ58,INDEX(Code!$A:$A,AK58),"")</f>
        <v/>
      </c>
      <c r="B58" s="11">
        <f t="shared" si="1"/>
        <v>0</v>
      </c>
      <c r="C58" t="str">
        <f t="shared" si="2"/>
        <v/>
      </c>
      <c r="F58" s="1">
        <f>IFERROR(VLOOKUP(INDEX(Code!$A:$A,AK58),$AE$1:$AF$24,2,FALSE),0)</f>
        <v>0</v>
      </c>
      <c r="AJ58" s="1">
        <f t="shared" si="0"/>
        <v>0</v>
      </c>
      <c r="AK58" s="1" t="str">
        <f t="shared" si="59"/>
        <v/>
      </c>
      <c r="AL58" s="1" t="e">
        <f t="shared" si="4"/>
        <v>#VALUE!</v>
      </c>
      <c r="AS58" s="15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CA58" s="17"/>
    </row>
    <row r="59" spans="1:79">
      <c r="A59" t="str">
        <f>IF(AJ59,INDEX(Code!$A:$A,AK59),"")</f>
        <v/>
      </c>
      <c r="B59" s="11">
        <f t="shared" si="1"/>
        <v>0</v>
      </c>
      <c r="C59" t="str">
        <f t="shared" si="2"/>
        <v/>
      </c>
      <c r="F59" s="1">
        <f>IFERROR(VLOOKUP(INDEX(Code!$A:$A,AK59),$AE$1:$AF$24,2,FALSE),0)</f>
        <v>0</v>
      </c>
      <c r="AJ59" s="1">
        <f t="shared" si="0"/>
        <v>0</v>
      </c>
      <c r="AK59" s="1" t="str">
        <f t="shared" si="59"/>
        <v/>
      </c>
      <c r="AL59" s="1" t="e">
        <f t="shared" si="4"/>
        <v>#VALUE!</v>
      </c>
      <c r="AS59" s="15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CA59" s="17"/>
    </row>
    <row r="60" spans="1:79">
      <c r="A60" t="str">
        <f>IF(AJ60,INDEX(Code!$A:$A,AK60),"")</f>
        <v/>
      </c>
      <c r="B60" s="11">
        <f t="shared" si="1"/>
        <v>0</v>
      </c>
      <c r="C60" t="str">
        <f t="shared" si="2"/>
        <v/>
      </c>
      <c r="F60" s="1">
        <f>IFERROR(VLOOKUP(INDEX(Code!$A:$A,AK60),$AE$1:$AF$24,2,FALSE),0)</f>
        <v>0</v>
      </c>
      <c r="AJ60" s="1">
        <f t="shared" si="0"/>
        <v>0</v>
      </c>
      <c r="AK60" s="1" t="str">
        <f t="shared" si="59"/>
        <v/>
      </c>
      <c r="AL60" s="1" t="e">
        <f t="shared" si="4"/>
        <v>#VALUE!</v>
      </c>
      <c r="AS60" s="15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CA60" s="17"/>
    </row>
    <row r="61" spans="1:79">
      <c r="A61" t="str">
        <f>IF(AJ61,INDEX(Code!$A:$A,AK61),"")</f>
        <v/>
      </c>
      <c r="B61" s="11">
        <f t="shared" si="1"/>
        <v>0</v>
      </c>
      <c r="C61" t="str">
        <f t="shared" si="2"/>
        <v/>
      </c>
      <c r="F61" s="1">
        <f>IFERROR(VLOOKUP(INDEX(Code!$A:$A,AK61),$AE$1:$AF$24,2,FALSE),0)</f>
        <v>0</v>
      </c>
      <c r="AJ61" s="1">
        <f t="shared" si="0"/>
        <v>0</v>
      </c>
      <c r="AK61" s="1" t="str">
        <f t="shared" si="59"/>
        <v/>
      </c>
      <c r="AL61" s="1" t="e">
        <f t="shared" si="4"/>
        <v>#VALUE!</v>
      </c>
      <c r="AS61" s="15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CA61" s="17"/>
    </row>
    <row r="62" spans="1:79">
      <c r="A62" t="str">
        <f>IF(AJ62,INDEX(Code!$A:$A,AK62),"")</f>
        <v/>
      </c>
      <c r="B62" s="11">
        <f t="shared" si="1"/>
        <v>0</v>
      </c>
      <c r="C62" t="str">
        <f t="shared" si="2"/>
        <v/>
      </c>
      <c r="F62" s="1">
        <f>IFERROR(VLOOKUP(INDEX(Code!$A:$A,AK62),$AE$1:$AF$24,2,FALSE),0)</f>
        <v>0</v>
      </c>
      <c r="AJ62" s="1">
        <f t="shared" si="0"/>
        <v>0</v>
      </c>
      <c r="AK62" s="1" t="str">
        <f t="shared" si="59"/>
        <v/>
      </c>
      <c r="AL62" s="1" t="e">
        <f t="shared" si="4"/>
        <v>#VALUE!</v>
      </c>
      <c r="AS62" s="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CA62" s="17"/>
    </row>
    <row r="63" spans="1:79">
      <c r="A63" t="str">
        <f>IF(AJ63,INDEX(Code!$A:$A,AK63),"")</f>
        <v/>
      </c>
      <c r="B63" s="11">
        <f t="shared" si="1"/>
        <v>0</v>
      </c>
      <c r="C63" t="str">
        <f t="shared" si="2"/>
        <v/>
      </c>
      <c r="F63" s="1">
        <f>IFERROR(VLOOKUP(INDEX(Code!$A:$A,AK63),$AE$1:$AF$24,2,FALSE),0)</f>
        <v>0</v>
      </c>
      <c r="AJ63" s="1">
        <f t="shared" si="0"/>
        <v>0</v>
      </c>
      <c r="AK63" s="1" t="str">
        <f t="shared" si="59"/>
        <v/>
      </c>
      <c r="AL63" s="1" t="e">
        <f t="shared" si="4"/>
        <v>#VALUE!</v>
      </c>
      <c r="AS63" s="15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CA63" s="17"/>
    </row>
    <row r="64" spans="1:79">
      <c r="A64" t="str">
        <f>IF(AJ64,INDEX(Code!$A:$A,AK64),"")</f>
        <v/>
      </c>
      <c r="B64" s="11">
        <f t="shared" si="1"/>
        <v>0</v>
      </c>
      <c r="C64" t="str">
        <f t="shared" si="2"/>
        <v/>
      </c>
      <c r="F64" s="1">
        <f>IFERROR(VLOOKUP(INDEX(Code!$A:$A,AK64),$AE$1:$AF$24,2,FALSE),0)</f>
        <v>0</v>
      </c>
      <c r="AJ64" s="1">
        <f t="shared" si="0"/>
        <v>0</v>
      </c>
      <c r="AK64" s="1" t="str">
        <f t="shared" si="59"/>
        <v/>
      </c>
      <c r="AL64" s="1" t="e">
        <f t="shared" si="4"/>
        <v>#VALUE!</v>
      </c>
      <c r="AS64" s="15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CA64" s="17"/>
    </row>
    <row r="65" spans="1:79">
      <c r="A65" t="str">
        <f>IF(AJ65,INDEX(Code!$A:$A,AK65),"")</f>
        <v/>
      </c>
      <c r="B65" s="11">
        <f t="shared" si="1"/>
        <v>0</v>
      </c>
      <c r="C65" t="str">
        <f t="shared" si="2"/>
        <v/>
      </c>
      <c r="F65" s="1">
        <f>IFERROR(VLOOKUP(INDEX(Code!$A:$A,AK65),$AE$1:$AF$24,2,FALSE),0)</f>
        <v>0</v>
      </c>
      <c r="AJ65" s="1">
        <f t="shared" ref="AJ65:AJ128" si="61">IF(ROW()&lt;=$L$5,ROW(),0)</f>
        <v>0</v>
      </c>
      <c r="AK65" s="1" t="str">
        <f t="shared" si="59"/>
        <v/>
      </c>
      <c r="AL65" s="1" t="e">
        <f t="shared" si="4"/>
        <v>#VALUE!</v>
      </c>
      <c r="AS65" s="1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CA65" s="17"/>
    </row>
    <row r="66" spans="1:79">
      <c r="A66" t="str">
        <f>IF(AJ66,INDEX(Code!$A:$A,AK66),"")</f>
        <v/>
      </c>
      <c r="B66" s="11">
        <f t="shared" ref="B66:B128" si="62">IF(LEN(C66),IF(AJ66,HEX2DEC("2B0")+HEX2DEC(RIGHT(INDEX($AS:$AS,AK66),6)),0),0)</f>
        <v>0</v>
      </c>
      <c r="C66" t="str">
        <f t="shared" ref="C66:C128" si="63">IF(AJ66,ADDRESS(AK66,COLUMN($CE:$CE))&amp;":"&amp;ADDRESS(AK67-1,COLUMN($CE:$CE)),"")</f>
        <v/>
      </c>
      <c r="F66" s="1">
        <f>IFERROR(VLOOKUP(INDEX(Code!$A:$A,AK66),$AE$1:$AF$24,2,FALSE),0)</f>
        <v>0</v>
      </c>
      <c r="AJ66" s="1">
        <f t="shared" si="61"/>
        <v>0</v>
      </c>
      <c r="AK66" s="1" t="str">
        <f t="shared" si="59"/>
        <v/>
      </c>
      <c r="AL66" s="1" t="e">
        <f t="shared" ref="AL66:AL128" si="64">AK67-AK66</f>
        <v>#VALUE!</v>
      </c>
      <c r="AS66" s="15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CA66" s="17"/>
    </row>
    <row r="67" spans="1:79">
      <c r="A67" t="str">
        <f>IF(AJ67,INDEX(Code!$A:$A,AK67),"")</f>
        <v/>
      </c>
      <c r="B67" s="11">
        <f t="shared" si="62"/>
        <v>0</v>
      </c>
      <c r="C67" t="str">
        <f t="shared" si="63"/>
        <v/>
      </c>
      <c r="F67" s="1">
        <f>IFERROR(VLOOKUP(INDEX(Code!$A:$A,AK67),$AE$1:$AF$24,2,FALSE),0)</f>
        <v>0</v>
      </c>
      <c r="AJ67" s="1">
        <f t="shared" si="61"/>
        <v>0</v>
      </c>
      <c r="AK67" s="1" t="str">
        <f t="shared" si="59"/>
        <v/>
      </c>
      <c r="AL67" s="1" t="e">
        <f t="shared" si="64"/>
        <v>#VALUE!</v>
      </c>
      <c r="AS67" s="15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CA67" s="17"/>
    </row>
    <row r="68" spans="1:79">
      <c r="A68" t="str">
        <f>IF(AJ68,INDEX(Code!$A:$A,AK68),"")</f>
        <v/>
      </c>
      <c r="B68" s="11">
        <f t="shared" si="62"/>
        <v>0</v>
      </c>
      <c r="C68" t="str">
        <f t="shared" si="63"/>
        <v/>
      </c>
      <c r="F68" s="1">
        <f>IFERROR(VLOOKUP(INDEX(Code!$A:$A,AK68),$AE$1:$AF$24,2,FALSE),0)</f>
        <v>0</v>
      </c>
      <c r="AJ68" s="1">
        <f t="shared" si="61"/>
        <v>0</v>
      </c>
      <c r="AK68" s="1" t="str">
        <f t="shared" si="59"/>
        <v/>
      </c>
      <c r="AL68" s="1" t="e">
        <f t="shared" si="64"/>
        <v>#VALUE!</v>
      </c>
      <c r="AS68" s="15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CA68" s="17"/>
    </row>
    <row r="69" spans="1:79">
      <c r="A69" t="str">
        <f>IF(AJ69,INDEX(Code!$A:$A,AK69),"")</f>
        <v/>
      </c>
      <c r="B69" s="11">
        <f t="shared" si="62"/>
        <v>0</v>
      </c>
      <c r="C69" t="str">
        <f t="shared" si="63"/>
        <v/>
      </c>
      <c r="F69" s="1">
        <f>IFERROR(VLOOKUP(INDEX(Code!$A:$A,AK69),$AE$1:$AF$24,2,FALSE),0)</f>
        <v>0</v>
      </c>
      <c r="AJ69" s="1">
        <f t="shared" si="61"/>
        <v>0</v>
      </c>
      <c r="AK69" s="1" t="str">
        <f t="shared" si="59"/>
        <v/>
      </c>
      <c r="AL69" s="1" t="e">
        <f t="shared" si="64"/>
        <v>#VALUE!</v>
      </c>
      <c r="AS69" s="15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CA69" s="17"/>
    </row>
    <row r="70" spans="1:79">
      <c r="A70" t="str">
        <f>IF(AJ70,INDEX(Code!$A:$A,AK70),"")</f>
        <v/>
      </c>
      <c r="B70" s="11">
        <f t="shared" si="62"/>
        <v>0</v>
      </c>
      <c r="C70" t="str">
        <f t="shared" si="63"/>
        <v/>
      </c>
      <c r="F70" s="1">
        <f>IFERROR(VLOOKUP(INDEX(Code!$A:$A,AK70),$AE$1:$AF$24,2,FALSE),0)</f>
        <v>0</v>
      </c>
      <c r="AJ70" s="1">
        <f t="shared" si="61"/>
        <v>0</v>
      </c>
      <c r="AK70" s="1" t="str">
        <f t="shared" ref="AK70:AK129" si="65">IF(AJ70,VLOOKUP(AJ70,$AO:$AS,3,FALSE),IF(AJ69=$L$5,VLOOKUP(1,$AP:$AS,2,FALSE),""))</f>
        <v/>
      </c>
      <c r="AL70" s="1" t="e">
        <f t="shared" si="64"/>
        <v>#VALUE!</v>
      </c>
      <c r="AS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CA70" s="17"/>
    </row>
    <row r="71" spans="1:79">
      <c r="A71" t="str">
        <f>IF(AJ71,INDEX(Code!$A:$A,AK71),"")</f>
        <v/>
      </c>
      <c r="B71" s="11">
        <f t="shared" si="62"/>
        <v>0</v>
      </c>
      <c r="C71" t="str">
        <f t="shared" si="63"/>
        <v/>
      </c>
      <c r="F71" s="1">
        <f>IFERROR(VLOOKUP(INDEX(Code!$A:$A,AK71),$AE$1:$AF$24,2,FALSE),0)</f>
        <v>0</v>
      </c>
      <c r="AJ71" s="1">
        <f t="shared" si="61"/>
        <v>0</v>
      </c>
      <c r="AK71" s="1" t="str">
        <f t="shared" si="65"/>
        <v/>
      </c>
      <c r="AL71" s="1" t="e">
        <f t="shared" si="64"/>
        <v>#VALUE!</v>
      </c>
      <c r="AS71" s="15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CA71" s="17"/>
    </row>
    <row r="72" spans="1:79">
      <c r="A72" t="str">
        <f>IF(AJ72,INDEX(Code!$A:$A,AK72),"")</f>
        <v/>
      </c>
      <c r="B72" s="11">
        <f t="shared" si="62"/>
        <v>0</v>
      </c>
      <c r="C72" t="str">
        <f t="shared" si="63"/>
        <v/>
      </c>
      <c r="F72" s="1">
        <f>IFERROR(VLOOKUP(INDEX(Code!$A:$A,AK72),$AE$1:$AF$24,2,FALSE),0)</f>
        <v>0</v>
      </c>
      <c r="AJ72" s="1">
        <f t="shared" si="61"/>
        <v>0</v>
      </c>
      <c r="AK72" s="1" t="str">
        <f t="shared" si="65"/>
        <v/>
      </c>
      <c r="AL72" s="1" t="e">
        <f t="shared" si="64"/>
        <v>#VALUE!</v>
      </c>
      <c r="AS72" s="15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CA72" s="17"/>
    </row>
    <row r="73" spans="1:79">
      <c r="A73" t="str">
        <f>IF(AJ73,INDEX(Code!$A:$A,AK73),"")</f>
        <v/>
      </c>
      <c r="B73" s="11">
        <f t="shared" si="62"/>
        <v>0</v>
      </c>
      <c r="C73" t="str">
        <f t="shared" si="63"/>
        <v/>
      </c>
      <c r="F73" s="1">
        <f>IFERROR(VLOOKUP(INDEX(Code!$A:$A,AK73),$AE$1:$AF$24,2,FALSE),0)</f>
        <v>0</v>
      </c>
      <c r="AJ73" s="1">
        <f t="shared" si="61"/>
        <v>0</v>
      </c>
      <c r="AK73" s="1" t="str">
        <f t="shared" si="65"/>
        <v/>
      </c>
      <c r="AL73" s="1" t="e">
        <f t="shared" si="64"/>
        <v>#VALUE!</v>
      </c>
      <c r="AS73" s="15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CA73" s="17"/>
    </row>
    <row r="74" spans="1:79">
      <c r="A74" t="str">
        <f>IF(AJ74,INDEX(Code!$A:$A,AK74),"")</f>
        <v/>
      </c>
      <c r="B74" s="11">
        <f t="shared" si="62"/>
        <v>0</v>
      </c>
      <c r="C74" t="str">
        <f t="shared" si="63"/>
        <v/>
      </c>
      <c r="F74" s="1">
        <f>IFERROR(VLOOKUP(INDEX(Code!$A:$A,AK74),$AE$1:$AF$24,2,FALSE),0)</f>
        <v>0</v>
      </c>
      <c r="AJ74" s="1">
        <f t="shared" si="61"/>
        <v>0</v>
      </c>
      <c r="AK74" s="1" t="str">
        <f t="shared" si="65"/>
        <v/>
      </c>
      <c r="AL74" s="1" t="e">
        <f t="shared" si="64"/>
        <v>#VALUE!</v>
      </c>
      <c r="AS74" s="15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CA74" s="17"/>
    </row>
    <row r="75" spans="1:79">
      <c r="A75" t="str">
        <f>IF(AJ75,INDEX(Code!$A:$A,AK75),"")</f>
        <v/>
      </c>
      <c r="B75" s="11">
        <f t="shared" si="62"/>
        <v>0</v>
      </c>
      <c r="C75" t="str">
        <f t="shared" si="63"/>
        <v/>
      </c>
      <c r="F75" s="1">
        <f>IFERROR(VLOOKUP(INDEX(Code!$A:$A,AK75),$AE$1:$AF$24,2,FALSE),0)</f>
        <v>0</v>
      </c>
      <c r="AJ75" s="1">
        <f t="shared" si="61"/>
        <v>0</v>
      </c>
      <c r="AK75" s="1" t="str">
        <f t="shared" si="65"/>
        <v/>
      </c>
      <c r="AL75" s="1" t="e">
        <f t="shared" si="64"/>
        <v>#VALUE!</v>
      </c>
      <c r="AS75" s="15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CA75" s="17"/>
    </row>
    <row r="76" spans="1:79">
      <c r="A76" t="str">
        <f>IF(AJ76,INDEX(Code!$A:$A,AK76),"")</f>
        <v/>
      </c>
      <c r="B76" s="11">
        <f t="shared" si="62"/>
        <v>0</v>
      </c>
      <c r="C76" t="str">
        <f t="shared" si="63"/>
        <v/>
      </c>
      <c r="F76" s="1">
        <f>IFERROR(VLOOKUP(INDEX(Code!$A:$A,AK76),$AE$1:$AF$24,2,FALSE),0)</f>
        <v>0</v>
      </c>
      <c r="AJ76" s="1">
        <f t="shared" si="61"/>
        <v>0</v>
      </c>
      <c r="AK76" s="1" t="str">
        <f t="shared" si="65"/>
        <v/>
      </c>
      <c r="AL76" s="1" t="e">
        <f t="shared" si="64"/>
        <v>#VALUE!</v>
      </c>
      <c r="AS76" s="15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CA76" s="17"/>
    </row>
    <row r="77" spans="1:79">
      <c r="A77" t="str">
        <f>IF(AJ77,INDEX(Code!$A:$A,AK77),"")</f>
        <v/>
      </c>
      <c r="B77" s="11">
        <f t="shared" si="62"/>
        <v>0</v>
      </c>
      <c r="C77" t="str">
        <f t="shared" si="63"/>
        <v/>
      </c>
      <c r="F77" s="1">
        <f>IFERROR(VLOOKUP(INDEX(Code!$A:$A,AK77),$AE$1:$AF$24,2,FALSE),0)</f>
        <v>0</v>
      </c>
      <c r="AJ77" s="1">
        <f t="shared" si="61"/>
        <v>0</v>
      </c>
      <c r="AK77" s="1" t="str">
        <f t="shared" si="65"/>
        <v/>
      </c>
      <c r="AL77" s="1" t="e">
        <f t="shared" si="64"/>
        <v>#VALUE!</v>
      </c>
      <c r="AS77" s="15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CA77" s="17"/>
    </row>
    <row r="78" spans="1:79">
      <c r="A78" t="str">
        <f>IF(AJ78,INDEX(Code!$A:$A,AK78),"")</f>
        <v/>
      </c>
      <c r="B78" s="11">
        <f t="shared" si="62"/>
        <v>0</v>
      </c>
      <c r="C78" t="str">
        <f t="shared" si="63"/>
        <v/>
      </c>
      <c r="F78" s="1">
        <f>IFERROR(VLOOKUP(INDEX(Code!$A:$A,AK78),$AE$1:$AF$24,2,FALSE),0)</f>
        <v>0</v>
      </c>
      <c r="AJ78" s="1">
        <f t="shared" si="61"/>
        <v>0</v>
      </c>
      <c r="AK78" s="1" t="str">
        <f t="shared" si="65"/>
        <v/>
      </c>
      <c r="AL78" s="1" t="e">
        <f t="shared" si="64"/>
        <v>#VALUE!</v>
      </c>
      <c r="AS78" s="15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CA78" s="17"/>
    </row>
    <row r="79" spans="1:79">
      <c r="A79" t="str">
        <f>IF(AJ79,INDEX(Code!$A:$A,AK79),"")</f>
        <v/>
      </c>
      <c r="B79" s="11">
        <f t="shared" si="62"/>
        <v>0</v>
      </c>
      <c r="C79" t="str">
        <f t="shared" si="63"/>
        <v/>
      </c>
      <c r="F79" s="1">
        <f>IFERROR(VLOOKUP(INDEX(Code!$A:$A,AK79),$AE$1:$AF$24,2,FALSE),0)</f>
        <v>0</v>
      </c>
      <c r="AJ79" s="1">
        <f t="shared" si="61"/>
        <v>0</v>
      </c>
      <c r="AK79" s="1" t="str">
        <f t="shared" si="65"/>
        <v/>
      </c>
      <c r="AL79" s="1" t="e">
        <f t="shared" si="64"/>
        <v>#VALUE!</v>
      </c>
      <c r="AS79" s="15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CA79" s="17"/>
    </row>
    <row r="80" spans="1:79">
      <c r="A80" t="str">
        <f>IF(AJ80,INDEX(Code!$A:$A,AK80),"")</f>
        <v/>
      </c>
      <c r="B80" s="11">
        <f t="shared" si="62"/>
        <v>0</v>
      </c>
      <c r="C80" t="str">
        <f t="shared" si="63"/>
        <v/>
      </c>
      <c r="F80" s="1">
        <f>IFERROR(VLOOKUP(INDEX(Code!$A:$A,AK80),$AE$1:$AF$24,2,FALSE),0)</f>
        <v>0</v>
      </c>
      <c r="AJ80" s="1">
        <f t="shared" si="61"/>
        <v>0</v>
      </c>
      <c r="AK80" s="1" t="str">
        <f t="shared" si="65"/>
        <v/>
      </c>
      <c r="AL80" s="1" t="e">
        <f t="shared" si="64"/>
        <v>#VALUE!</v>
      </c>
      <c r="AS80" s="15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CA80" s="17"/>
    </row>
    <row r="81" spans="1:79">
      <c r="A81" t="str">
        <f>IF(AJ81,INDEX(Code!$A:$A,AK81),"")</f>
        <v/>
      </c>
      <c r="B81" s="11">
        <f t="shared" si="62"/>
        <v>0</v>
      </c>
      <c r="C81" t="str">
        <f t="shared" si="63"/>
        <v/>
      </c>
      <c r="F81" s="1">
        <f>IFERROR(VLOOKUP(INDEX(Code!$A:$A,AK81),$AE$1:$AF$24,2,FALSE),0)</f>
        <v>0</v>
      </c>
      <c r="AJ81" s="1">
        <f t="shared" si="61"/>
        <v>0</v>
      </c>
      <c r="AK81" s="1" t="str">
        <f t="shared" si="65"/>
        <v/>
      </c>
      <c r="AL81" s="1" t="e">
        <f t="shared" si="64"/>
        <v>#VALUE!</v>
      </c>
      <c r="AS81" s="15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CA81" s="17"/>
    </row>
    <row r="82" spans="1:79">
      <c r="A82" t="str">
        <f>IF(AJ82,INDEX(Code!$A:$A,AK82),"")</f>
        <v/>
      </c>
      <c r="B82" s="11">
        <f t="shared" si="62"/>
        <v>0</v>
      </c>
      <c r="C82" t="str">
        <f t="shared" si="63"/>
        <v/>
      </c>
      <c r="F82" s="1">
        <f>IFERROR(VLOOKUP(INDEX(Code!$A:$A,AK82),$AE$1:$AF$24,2,FALSE),0)</f>
        <v>0</v>
      </c>
      <c r="AJ82" s="1">
        <f t="shared" si="61"/>
        <v>0</v>
      </c>
      <c r="AK82" s="1" t="str">
        <f t="shared" si="65"/>
        <v/>
      </c>
      <c r="AL82" s="1" t="e">
        <f t="shared" si="64"/>
        <v>#VALUE!</v>
      </c>
      <c r="AS82" s="15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CA82" s="17"/>
    </row>
    <row r="83" spans="1:79">
      <c r="A83" t="str">
        <f>IF(AJ83,INDEX(Code!$A:$A,AK83),"")</f>
        <v/>
      </c>
      <c r="B83" s="11">
        <f t="shared" si="62"/>
        <v>0</v>
      </c>
      <c r="C83" t="str">
        <f t="shared" si="63"/>
        <v/>
      </c>
      <c r="F83" s="1">
        <f>IFERROR(VLOOKUP(INDEX(Code!$A:$A,AK83),$AE$1:$AF$24,2,FALSE),0)</f>
        <v>0</v>
      </c>
      <c r="AJ83" s="1">
        <f t="shared" si="61"/>
        <v>0</v>
      </c>
      <c r="AK83" s="1" t="str">
        <f t="shared" si="65"/>
        <v/>
      </c>
      <c r="AL83" s="1" t="e">
        <f t="shared" si="64"/>
        <v>#VALUE!</v>
      </c>
      <c r="AS83" s="15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CA83" s="17"/>
    </row>
    <row r="84" spans="1:79">
      <c r="A84" t="str">
        <f>IF(AJ84,INDEX(Code!$A:$A,AK84),"")</f>
        <v/>
      </c>
      <c r="B84" s="11">
        <f t="shared" si="62"/>
        <v>0</v>
      </c>
      <c r="C84" t="str">
        <f t="shared" si="63"/>
        <v/>
      </c>
      <c r="F84" s="1">
        <f>IFERROR(VLOOKUP(INDEX(Code!$A:$A,AK84),$AE$1:$AF$24,2,FALSE),0)</f>
        <v>0</v>
      </c>
      <c r="AJ84" s="1">
        <f t="shared" si="61"/>
        <v>0</v>
      </c>
      <c r="AK84" s="1" t="str">
        <f t="shared" si="65"/>
        <v/>
      </c>
      <c r="AL84" s="1" t="e">
        <f t="shared" si="64"/>
        <v>#VALUE!</v>
      </c>
      <c r="AS84" s="15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CA84" s="17"/>
    </row>
    <row r="85" spans="1:79">
      <c r="A85" t="str">
        <f>IF(AJ85,INDEX(Code!$A:$A,AK85),"")</f>
        <v/>
      </c>
      <c r="B85" s="11">
        <f t="shared" si="62"/>
        <v>0</v>
      </c>
      <c r="C85" t="str">
        <f t="shared" si="63"/>
        <v/>
      </c>
      <c r="F85" s="1">
        <f>IFERROR(VLOOKUP(INDEX(Code!$A:$A,AK85),$AE$1:$AF$24,2,FALSE),0)</f>
        <v>0</v>
      </c>
      <c r="AJ85" s="1">
        <f t="shared" si="61"/>
        <v>0</v>
      </c>
      <c r="AK85" s="1" t="str">
        <f t="shared" si="65"/>
        <v/>
      </c>
      <c r="AL85" s="1" t="e">
        <f t="shared" si="64"/>
        <v>#VALUE!</v>
      </c>
      <c r="AS85" s="15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CA85" s="17"/>
    </row>
    <row r="86" spans="1:79">
      <c r="A86" t="str">
        <f>IF(AJ86,INDEX(Code!$A:$A,AK86),"")</f>
        <v/>
      </c>
      <c r="B86" s="11">
        <f t="shared" si="62"/>
        <v>0</v>
      </c>
      <c r="C86" t="str">
        <f t="shared" si="63"/>
        <v/>
      </c>
      <c r="F86" s="1">
        <f>IFERROR(VLOOKUP(INDEX(Code!$A:$A,AK86),$AE$1:$AF$24,2,FALSE),0)</f>
        <v>0</v>
      </c>
      <c r="AJ86" s="1">
        <f t="shared" si="61"/>
        <v>0</v>
      </c>
      <c r="AK86" s="1" t="str">
        <f t="shared" si="65"/>
        <v/>
      </c>
      <c r="AL86" s="1" t="e">
        <f t="shared" si="64"/>
        <v>#VALUE!</v>
      </c>
      <c r="AS86" s="15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CA86" s="17"/>
    </row>
    <row r="87" spans="1:79">
      <c r="A87" t="str">
        <f>IF(AJ87,INDEX(Code!$A:$A,AK87),"")</f>
        <v/>
      </c>
      <c r="B87" s="11">
        <f t="shared" si="62"/>
        <v>0</v>
      </c>
      <c r="C87" t="str">
        <f t="shared" si="63"/>
        <v/>
      </c>
      <c r="F87" s="1">
        <f>IFERROR(VLOOKUP(INDEX(Code!$A:$A,AK87),$AE$1:$AF$24,2,FALSE),0)</f>
        <v>0</v>
      </c>
      <c r="AJ87" s="1">
        <f t="shared" si="61"/>
        <v>0</v>
      </c>
      <c r="AK87" s="1" t="str">
        <f t="shared" si="65"/>
        <v/>
      </c>
      <c r="AL87" s="1" t="e">
        <f t="shared" si="64"/>
        <v>#VALUE!</v>
      </c>
      <c r="AS87" s="15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CA87" s="17"/>
    </row>
    <row r="88" spans="1:79">
      <c r="A88" t="str">
        <f>IF(AJ88,INDEX(Code!$A:$A,AK88),"")</f>
        <v/>
      </c>
      <c r="B88" s="11">
        <f t="shared" si="62"/>
        <v>0</v>
      </c>
      <c r="C88" t="str">
        <f t="shared" si="63"/>
        <v/>
      </c>
      <c r="F88" s="1">
        <f>IFERROR(VLOOKUP(INDEX(Code!$A:$A,AK88),$AE$1:$AF$24,2,FALSE),0)</f>
        <v>0</v>
      </c>
      <c r="AJ88" s="1">
        <f t="shared" si="61"/>
        <v>0</v>
      </c>
      <c r="AK88" s="1" t="str">
        <f t="shared" si="65"/>
        <v/>
      </c>
      <c r="AL88" s="1" t="e">
        <f t="shared" si="64"/>
        <v>#VALUE!</v>
      </c>
      <c r="AS88" s="15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CA88" s="17"/>
    </row>
    <row r="89" spans="1:79">
      <c r="A89" t="str">
        <f>IF(AJ89,INDEX(Code!$A:$A,AK89),"")</f>
        <v/>
      </c>
      <c r="B89" s="11">
        <f t="shared" si="62"/>
        <v>0</v>
      </c>
      <c r="C89" t="str">
        <f t="shared" si="63"/>
        <v/>
      </c>
      <c r="F89" s="1">
        <f>IFERROR(VLOOKUP(INDEX(Code!$A:$A,AK89),$AE$1:$AF$24,2,FALSE),0)</f>
        <v>0</v>
      </c>
      <c r="AJ89" s="1">
        <f t="shared" si="61"/>
        <v>0</v>
      </c>
      <c r="AK89" s="1" t="str">
        <f t="shared" si="65"/>
        <v/>
      </c>
      <c r="AL89" s="1" t="e">
        <f t="shared" si="64"/>
        <v>#VALUE!</v>
      </c>
      <c r="AS89" s="15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CA89" s="17"/>
    </row>
    <row r="90" spans="1:79">
      <c r="A90" t="str">
        <f>IF(AJ90,INDEX(Code!$A:$A,AK90),"")</f>
        <v/>
      </c>
      <c r="B90" s="11">
        <f t="shared" si="62"/>
        <v>0</v>
      </c>
      <c r="C90" t="str">
        <f t="shared" si="63"/>
        <v/>
      </c>
      <c r="F90" s="1">
        <f>IFERROR(VLOOKUP(INDEX(Code!$A:$A,AK90),$AE$1:$AF$24,2,FALSE),0)</f>
        <v>0</v>
      </c>
      <c r="AJ90" s="1">
        <f t="shared" si="61"/>
        <v>0</v>
      </c>
      <c r="AK90" s="1" t="str">
        <f t="shared" si="65"/>
        <v/>
      </c>
      <c r="AL90" s="1" t="e">
        <f t="shared" si="64"/>
        <v>#VALUE!</v>
      </c>
      <c r="AS90" s="15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CA90" s="17"/>
    </row>
    <row r="91" spans="1:79">
      <c r="A91" t="str">
        <f>IF(AJ91,INDEX(Code!$A:$A,AK91),"")</f>
        <v/>
      </c>
      <c r="B91" s="11">
        <f t="shared" si="62"/>
        <v>0</v>
      </c>
      <c r="C91" t="str">
        <f t="shared" si="63"/>
        <v/>
      </c>
      <c r="F91" s="1">
        <f>IFERROR(VLOOKUP(INDEX(Code!$A:$A,AK91),$AE$1:$AF$24,2,FALSE),0)</f>
        <v>0</v>
      </c>
      <c r="AJ91" s="1">
        <f t="shared" si="61"/>
        <v>0</v>
      </c>
      <c r="AK91" s="1" t="str">
        <f t="shared" si="65"/>
        <v/>
      </c>
      <c r="AL91" s="1" t="e">
        <f t="shared" si="64"/>
        <v>#VALUE!</v>
      </c>
      <c r="AS91" s="15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CA91" s="17"/>
    </row>
    <row r="92" spans="1:79">
      <c r="A92" t="str">
        <f>IF(AJ92,INDEX(Code!$A:$A,AK92),"")</f>
        <v/>
      </c>
      <c r="B92" s="11">
        <f t="shared" si="62"/>
        <v>0</v>
      </c>
      <c r="C92" t="str">
        <f t="shared" si="63"/>
        <v/>
      </c>
      <c r="F92" s="1">
        <f>IFERROR(VLOOKUP(INDEX(Code!$A:$A,AK92),$AE$1:$AF$24,2,FALSE),0)</f>
        <v>0</v>
      </c>
      <c r="AJ92" s="1">
        <f t="shared" si="61"/>
        <v>0</v>
      </c>
      <c r="AK92" s="1" t="str">
        <f t="shared" si="65"/>
        <v/>
      </c>
      <c r="AL92" s="1" t="e">
        <f t="shared" si="64"/>
        <v>#VALUE!</v>
      </c>
      <c r="AS92" s="15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CA92" s="17"/>
    </row>
    <row r="93" spans="1:79">
      <c r="A93" t="str">
        <f>IF(AJ93,INDEX(Code!$A:$A,AK93),"")</f>
        <v/>
      </c>
      <c r="B93" s="11">
        <f t="shared" si="62"/>
        <v>0</v>
      </c>
      <c r="C93" t="str">
        <f t="shared" si="63"/>
        <v/>
      </c>
      <c r="F93" s="1">
        <f>IFERROR(VLOOKUP(INDEX(Code!$A:$A,AK93),$AE$1:$AF$24,2,FALSE),0)</f>
        <v>0</v>
      </c>
      <c r="AJ93" s="1">
        <f t="shared" si="61"/>
        <v>0</v>
      </c>
      <c r="AK93" s="1" t="str">
        <f t="shared" si="65"/>
        <v/>
      </c>
      <c r="AL93" s="1" t="e">
        <f t="shared" si="64"/>
        <v>#VALUE!</v>
      </c>
      <c r="AS93" s="15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CA93" s="17"/>
    </row>
    <row r="94" spans="1:79">
      <c r="A94" t="str">
        <f>IF(AJ94,INDEX(Code!$A:$A,AK94),"")</f>
        <v/>
      </c>
      <c r="B94" s="11">
        <f t="shared" si="62"/>
        <v>0</v>
      </c>
      <c r="C94" t="str">
        <f t="shared" si="63"/>
        <v/>
      </c>
      <c r="F94" s="1">
        <f>IFERROR(VLOOKUP(INDEX(Code!$A:$A,AK94),$AE$1:$AF$24,2,FALSE),0)</f>
        <v>0</v>
      </c>
      <c r="AJ94" s="1">
        <f t="shared" si="61"/>
        <v>0</v>
      </c>
      <c r="AK94" s="1" t="str">
        <f t="shared" si="65"/>
        <v/>
      </c>
      <c r="AL94" s="1" t="e">
        <f t="shared" si="64"/>
        <v>#VALUE!</v>
      </c>
      <c r="AS94" s="15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CA94" s="17"/>
    </row>
    <row r="95" spans="1:79">
      <c r="A95" t="str">
        <f>IF(AJ95,INDEX(Code!$A:$A,AK95),"")</f>
        <v/>
      </c>
      <c r="B95" s="11">
        <f t="shared" si="62"/>
        <v>0</v>
      </c>
      <c r="C95" t="str">
        <f t="shared" si="63"/>
        <v/>
      </c>
      <c r="F95" s="1">
        <f>IFERROR(VLOOKUP(INDEX(Code!$A:$A,AK95),$AE$1:$AF$24,2,FALSE),0)</f>
        <v>0</v>
      </c>
      <c r="AJ95" s="1">
        <f t="shared" si="61"/>
        <v>0</v>
      </c>
      <c r="AK95" s="1" t="str">
        <f t="shared" si="65"/>
        <v/>
      </c>
      <c r="AL95" s="1" t="e">
        <f t="shared" si="64"/>
        <v>#VALUE!</v>
      </c>
      <c r="AS95" s="15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CA95" s="17"/>
    </row>
    <row r="96" spans="1:79">
      <c r="A96" t="str">
        <f>IF(AJ96,INDEX(Code!$A:$A,AK96),"")</f>
        <v/>
      </c>
      <c r="B96" s="11">
        <f t="shared" si="62"/>
        <v>0</v>
      </c>
      <c r="C96" t="str">
        <f t="shared" si="63"/>
        <v/>
      </c>
      <c r="F96" s="1">
        <f>IFERROR(VLOOKUP(INDEX(Code!$A:$A,AK96),$AE$1:$AF$24,2,FALSE),0)</f>
        <v>0</v>
      </c>
      <c r="AJ96" s="1">
        <f t="shared" si="61"/>
        <v>0</v>
      </c>
      <c r="AK96" s="1" t="str">
        <f t="shared" si="65"/>
        <v/>
      </c>
      <c r="AL96" s="1" t="e">
        <f t="shared" si="64"/>
        <v>#VALUE!</v>
      </c>
      <c r="AS96" s="15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CA96" s="17"/>
    </row>
    <row r="97" spans="1:86">
      <c r="A97" t="str">
        <f>IF(AJ97,INDEX(Code!$A:$A,AK97),"")</f>
        <v/>
      </c>
      <c r="B97" s="11">
        <f t="shared" si="62"/>
        <v>0</v>
      </c>
      <c r="C97" t="str">
        <f t="shared" si="63"/>
        <v/>
      </c>
      <c r="F97" s="1">
        <f>IFERROR(VLOOKUP(INDEX(Code!$A:$A,AK97),$AE$1:$AF$24,2,FALSE),0)</f>
        <v>0</v>
      </c>
      <c r="AJ97" s="1">
        <f t="shared" si="61"/>
        <v>0</v>
      </c>
      <c r="AK97" s="1" t="str">
        <f t="shared" si="65"/>
        <v/>
      </c>
      <c r="AL97" s="1" t="e">
        <f t="shared" si="64"/>
        <v>#VALUE!</v>
      </c>
      <c r="AS97" s="15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CA97" s="17"/>
    </row>
    <row r="98" spans="1:86">
      <c r="A98" t="str">
        <f>IF(AJ98,INDEX(Code!$A:$A,AK98),"")</f>
        <v/>
      </c>
      <c r="B98" s="11">
        <f t="shared" si="62"/>
        <v>0</v>
      </c>
      <c r="C98" t="str">
        <f t="shared" si="63"/>
        <v/>
      </c>
      <c r="F98" s="1">
        <f>IFERROR(VLOOKUP(INDEX(Code!$A:$A,AK98),$AE$1:$AF$24,2,FALSE),0)</f>
        <v>0</v>
      </c>
      <c r="AJ98" s="1">
        <f t="shared" si="61"/>
        <v>0</v>
      </c>
      <c r="AK98" s="1" t="str">
        <f t="shared" si="65"/>
        <v/>
      </c>
      <c r="AL98" s="1" t="e">
        <f t="shared" si="64"/>
        <v>#VALUE!</v>
      </c>
      <c r="AS98" s="15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CA98" s="17"/>
    </row>
    <row r="99" spans="1:86">
      <c r="A99" t="str">
        <f>IF(AJ99,INDEX(Code!$A:$A,AK99),"")</f>
        <v/>
      </c>
      <c r="B99" s="11">
        <f t="shared" si="62"/>
        <v>0</v>
      </c>
      <c r="C99" t="str">
        <f t="shared" si="63"/>
        <v/>
      </c>
      <c r="F99" s="1">
        <f>IFERROR(VLOOKUP(INDEX(Code!$A:$A,AK99),$AE$1:$AF$24,2,FALSE),0)</f>
        <v>0</v>
      </c>
      <c r="AJ99" s="1">
        <f t="shared" si="61"/>
        <v>0</v>
      </c>
      <c r="AK99" s="1" t="str">
        <f t="shared" si="65"/>
        <v/>
      </c>
      <c r="AL99" s="1" t="e">
        <f t="shared" si="64"/>
        <v>#VALUE!</v>
      </c>
      <c r="AS99" s="15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CA99" s="17"/>
    </row>
    <row r="100" spans="1:86">
      <c r="A100" t="str">
        <f>IF(AJ100,INDEX(Code!$A:$A,AK100),"")</f>
        <v/>
      </c>
      <c r="B100" s="11">
        <f t="shared" si="62"/>
        <v>0</v>
      </c>
      <c r="C100" t="str">
        <f t="shared" si="63"/>
        <v/>
      </c>
      <c r="F100" s="1">
        <f>IFERROR(VLOOKUP(INDEX(Code!$A:$A,AK100),$AE$1:$AF$24,2,FALSE),0)</f>
        <v>0</v>
      </c>
      <c r="AJ100" s="1">
        <f t="shared" si="61"/>
        <v>0</v>
      </c>
      <c r="AK100" s="1" t="str">
        <f t="shared" si="65"/>
        <v/>
      </c>
      <c r="AL100" s="1" t="e">
        <f t="shared" si="64"/>
        <v>#VALUE!</v>
      </c>
      <c r="AS100" s="15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CA100" s="17"/>
    </row>
    <row r="101" spans="1:86">
      <c r="A101" t="str">
        <f>IF(AJ101,INDEX(Code!$A:$A,AK101),"")</f>
        <v/>
      </c>
      <c r="B101" s="11">
        <f t="shared" si="62"/>
        <v>0</v>
      </c>
      <c r="C101" t="str">
        <f t="shared" si="63"/>
        <v/>
      </c>
      <c r="F101" s="1">
        <f>IFERROR(VLOOKUP(INDEX(Code!$A:$A,AK101),$AE$1:$AF$24,2,FALSE),0)</f>
        <v>0</v>
      </c>
      <c r="AJ101" s="1">
        <f t="shared" si="61"/>
        <v>0</v>
      </c>
      <c r="AK101" s="1" t="str">
        <f t="shared" si="65"/>
        <v/>
      </c>
      <c r="AL101" s="1" t="e">
        <f t="shared" si="64"/>
        <v>#VALUE!</v>
      </c>
      <c r="AS101" s="15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CA101" s="17"/>
    </row>
    <row r="102" spans="1:86">
      <c r="A102" t="str">
        <f>IF(AJ102,INDEX(Code!$A:$A,AK102),"")</f>
        <v/>
      </c>
      <c r="B102" s="11">
        <f t="shared" si="62"/>
        <v>0</v>
      </c>
      <c r="C102" t="str">
        <f t="shared" si="63"/>
        <v/>
      </c>
      <c r="F102" s="1">
        <f>IFERROR(VLOOKUP(INDEX(Code!$A:$A,AK102),$AE$1:$AF$24,2,FALSE),0)</f>
        <v>0</v>
      </c>
      <c r="AJ102" s="1">
        <f t="shared" si="61"/>
        <v>0</v>
      </c>
      <c r="AK102" s="1" t="str">
        <f t="shared" si="65"/>
        <v/>
      </c>
      <c r="AL102" s="1" t="e">
        <f t="shared" si="64"/>
        <v>#VALUE!</v>
      </c>
      <c r="AS102" s="15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CA102" s="17"/>
    </row>
    <row r="103" spans="1:86">
      <c r="A103" t="str">
        <f>IF(AJ103,INDEX(Code!$A:$A,AK103),"")</f>
        <v/>
      </c>
      <c r="B103" s="11">
        <f t="shared" si="62"/>
        <v>0</v>
      </c>
      <c r="C103" t="str">
        <f t="shared" si="63"/>
        <v/>
      </c>
      <c r="F103" s="1">
        <f>IFERROR(VLOOKUP(INDEX(Code!$A:$A,AK103),$AE$1:$AF$24,2,FALSE),0)</f>
        <v>0</v>
      </c>
      <c r="AJ103" s="1">
        <f t="shared" si="61"/>
        <v>0</v>
      </c>
      <c r="AK103" s="1" t="str">
        <f t="shared" si="65"/>
        <v/>
      </c>
      <c r="AL103" s="1" t="e">
        <f t="shared" si="64"/>
        <v>#VALUE!</v>
      </c>
      <c r="AS103" s="15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CA103" s="17"/>
    </row>
    <row r="104" spans="1:86">
      <c r="A104" t="str">
        <f>IF(AJ104,INDEX(Code!$A:$A,AK104),"")</f>
        <v/>
      </c>
      <c r="B104" s="11">
        <f t="shared" si="62"/>
        <v>0</v>
      </c>
      <c r="C104" t="str">
        <f t="shared" si="63"/>
        <v/>
      </c>
      <c r="F104" s="1">
        <f>IFERROR(VLOOKUP(INDEX(Code!$A:$A,AK104),$AE$1:$AF$24,2,FALSE),0)</f>
        <v>0</v>
      </c>
      <c r="AJ104" s="1">
        <f t="shared" si="61"/>
        <v>0</v>
      </c>
      <c r="AK104" s="1" t="str">
        <f t="shared" si="65"/>
        <v/>
      </c>
      <c r="AL104" s="1" t="e">
        <f t="shared" si="64"/>
        <v>#VALUE!</v>
      </c>
      <c r="AS104" s="15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CA104" s="17"/>
    </row>
    <row r="105" spans="1:86">
      <c r="A105" t="str">
        <f>IF(AJ105,INDEX(Code!$A:$A,AK105),"")</f>
        <v/>
      </c>
      <c r="B105" s="11">
        <f t="shared" si="62"/>
        <v>0</v>
      </c>
      <c r="C105" t="str">
        <f t="shared" si="63"/>
        <v/>
      </c>
      <c r="F105" s="1">
        <f>IFERROR(VLOOKUP(INDEX(Code!$A:$A,AK105),$AE$1:$AF$24,2,FALSE),0)</f>
        <v>0</v>
      </c>
      <c r="AJ105" s="1">
        <f t="shared" si="61"/>
        <v>0</v>
      </c>
      <c r="AK105" s="1" t="str">
        <f t="shared" si="65"/>
        <v/>
      </c>
      <c r="AL105" s="1" t="e">
        <f t="shared" si="64"/>
        <v>#VALUE!</v>
      </c>
      <c r="AS105" s="15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CA105" s="17"/>
    </row>
    <row r="106" spans="1:86">
      <c r="A106" t="str">
        <f>IF(AJ106,INDEX(Code!$A:$A,AK106),"")</f>
        <v/>
      </c>
      <c r="B106" s="11">
        <f t="shared" si="62"/>
        <v>0</v>
      </c>
      <c r="C106" t="str">
        <f t="shared" si="63"/>
        <v/>
      </c>
      <c r="F106" s="1">
        <f>IFERROR(VLOOKUP(INDEX(Code!$A:$A,AK106),$AE$1:$AF$24,2,FALSE),0)</f>
        <v>0</v>
      </c>
      <c r="AJ106" s="1">
        <f t="shared" si="61"/>
        <v>0</v>
      </c>
      <c r="AK106" s="1" t="str">
        <f t="shared" si="65"/>
        <v/>
      </c>
      <c r="AL106" s="1" t="e">
        <f t="shared" si="64"/>
        <v>#VALUE!</v>
      </c>
      <c r="AS106" s="15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CA106" s="17"/>
    </row>
    <row r="107" spans="1:86">
      <c r="A107" t="str">
        <f>IF(AJ107,INDEX(Code!$A:$A,AK107),"")</f>
        <v/>
      </c>
      <c r="B107" s="11">
        <f t="shared" si="62"/>
        <v>0</v>
      </c>
      <c r="C107" t="str">
        <f t="shared" si="63"/>
        <v/>
      </c>
      <c r="F107" s="1">
        <f>IFERROR(VLOOKUP(INDEX(Code!$A:$A,AK107),$AE$1:$AF$24,2,FALSE),0)</f>
        <v>0</v>
      </c>
      <c r="AJ107" s="1">
        <f t="shared" si="61"/>
        <v>0</v>
      </c>
      <c r="AK107" s="1" t="str">
        <f t="shared" si="65"/>
        <v/>
      </c>
      <c r="AL107" s="1" t="e">
        <f t="shared" si="64"/>
        <v>#VALUE!</v>
      </c>
      <c r="AS107" s="15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CA107" s="17"/>
    </row>
    <row r="108" spans="1:86">
      <c r="A108" t="str">
        <f>IF(AJ108,INDEX(Code!$A:$A,AK108),"")</f>
        <v/>
      </c>
      <c r="B108" s="11">
        <f t="shared" si="62"/>
        <v>0</v>
      </c>
      <c r="C108" t="str">
        <f t="shared" si="63"/>
        <v/>
      </c>
      <c r="F108" s="1">
        <f>IFERROR(VLOOKUP(INDEX(Code!$A:$A,AK108),$AE$1:$AF$24,2,FALSE),0)</f>
        <v>0</v>
      </c>
      <c r="AJ108" s="1">
        <f t="shared" si="61"/>
        <v>0</v>
      </c>
      <c r="AK108" s="1" t="str">
        <f t="shared" si="65"/>
        <v/>
      </c>
      <c r="AL108" s="1" t="e">
        <f t="shared" si="64"/>
        <v>#VALUE!</v>
      </c>
      <c r="AS108" s="15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CA108" s="17"/>
    </row>
    <row r="109" spans="1:86">
      <c r="A109" t="str">
        <f>IF(AJ109,INDEX(Code!$A:$A,AK109),"")</f>
        <v/>
      </c>
      <c r="B109" s="11">
        <f t="shared" si="62"/>
        <v>0</v>
      </c>
      <c r="C109" t="str">
        <f t="shared" si="63"/>
        <v/>
      </c>
      <c r="F109" s="1">
        <f>IFERROR(VLOOKUP(INDEX(Code!$A:$A,AK109),$AE$1:$AF$24,2,FALSE),0)</f>
        <v>0</v>
      </c>
      <c r="K109" s="11"/>
      <c r="L109" s="11"/>
      <c r="AJ109" s="1">
        <f t="shared" si="61"/>
        <v>0</v>
      </c>
      <c r="AK109" s="1" t="str">
        <f t="shared" si="65"/>
        <v/>
      </c>
      <c r="AL109" s="1" t="e">
        <f t="shared" si="64"/>
        <v>#VALUE!</v>
      </c>
      <c r="AS109" s="15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CA109" s="17"/>
      <c r="CH109" s="11"/>
    </row>
    <row r="110" spans="1:86">
      <c r="A110" t="str">
        <f>IF(AJ110,INDEX(Code!$A:$A,AK110),"")</f>
        <v/>
      </c>
      <c r="B110" s="11">
        <f t="shared" si="62"/>
        <v>0</v>
      </c>
      <c r="C110" t="str">
        <f t="shared" si="63"/>
        <v/>
      </c>
      <c r="F110" s="1">
        <f>IFERROR(VLOOKUP(INDEX(Code!$A:$A,AK110),$AE$1:$AF$24,2,FALSE),0)</f>
        <v>0</v>
      </c>
      <c r="AJ110" s="1">
        <f t="shared" si="61"/>
        <v>0</v>
      </c>
      <c r="AK110" s="1" t="str">
        <f t="shared" si="65"/>
        <v/>
      </c>
      <c r="AL110" s="1" t="e">
        <f t="shared" si="64"/>
        <v>#VALUE!</v>
      </c>
      <c r="AS110" s="15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CA110" s="17"/>
    </row>
    <row r="111" spans="1:86">
      <c r="A111" t="str">
        <f>IF(AJ111,INDEX(Code!$A:$A,AK111),"")</f>
        <v/>
      </c>
      <c r="B111" s="11">
        <f t="shared" si="62"/>
        <v>0</v>
      </c>
      <c r="C111" t="str">
        <f t="shared" si="63"/>
        <v/>
      </c>
      <c r="F111" s="1">
        <f>IFERROR(VLOOKUP(INDEX(Code!$A:$A,AK111),$AE$1:$AF$24,2,FALSE),0)</f>
        <v>0</v>
      </c>
      <c r="AJ111" s="1">
        <f t="shared" si="61"/>
        <v>0</v>
      </c>
      <c r="AK111" s="1" t="str">
        <f t="shared" si="65"/>
        <v/>
      </c>
      <c r="AL111" s="1" t="e">
        <f t="shared" si="64"/>
        <v>#VALUE!</v>
      </c>
      <c r="AS111" s="15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CA111" s="17"/>
    </row>
    <row r="112" spans="1:86">
      <c r="A112" t="str">
        <f>IF(AJ112,INDEX(Code!$A:$A,AK112),"")</f>
        <v/>
      </c>
      <c r="B112" s="11">
        <f t="shared" si="62"/>
        <v>0</v>
      </c>
      <c r="C112" t="str">
        <f t="shared" si="63"/>
        <v/>
      </c>
      <c r="F112" s="1">
        <f>IFERROR(VLOOKUP(INDEX(Code!$A:$A,AK112),$AE$1:$AF$24,2,FALSE),0)</f>
        <v>0</v>
      </c>
      <c r="AJ112" s="1">
        <f t="shared" si="61"/>
        <v>0</v>
      </c>
      <c r="AK112" s="1" t="str">
        <f t="shared" si="65"/>
        <v/>
      </c>
      <c r="AL112" s="1" t="e">
        <f t="shared" si="64"/>
        <v>#VALUE!</v>
      </c>
      <c r="AS112" s="15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CA112" s="17"/>
    </row>
    <row r="113" spans="1:79">
      <c r="A113" t="str">
        <f>IF(AJ113,INDEX(Code!$A:$A,AK113),"")</f>
        <v/>
      </c>
      <c r="B113" s="11">
        <f t="shared" si="62"/>
        <v>0</v>
      </c>
      <c r="C113" t="str">
        <f t="shared" si="63"/>
        <v/>
      </c>
      <c r="F113" s="1">
        <f>IFERROR(VLOOKUP(INDEX(Code!$A:$A,AK113),$AE$1:$AF$24,2,FALSE),0)</f>
        <v>0</v>
      </c>
      <c r="AJ113" s="1">
        <f t="shared" si="61"/>
        <v>0</v>
      </c>
      <c r="AK113" s="1" t="str">
        <f t="shared" si="65"/>
        <v/>
      </c>
      <c r="AL113" s="1" t="e">
        <f t="shared" si="64"/>
        <v>#VALUE!</v>
      </c>
      <c r="AS113" s="15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CA113" s="17"/>
    </row>
    <row r="114" spans="1:79">
      <c r="A114" t="str">
        <f>IF(AJ114,INDEX(Code!$A:$A,AK114),"")</f>
        <v/>
      </c>
      <c r="B114" s="11">
        <f t="shared" si="62"/>
        <v>0</v>
      </c>
      <c r="C114" t="str">
        <f t="shared" si="63"/>
        <v/>
      </c>
      <c r="F114" s="1">
        <f>IFERROR(VLOOKUP(INDEX(Code!$A:$A,AK114),$AE$1:$AF$24,2,FALSE),0)</f>
        <v>0</v>
      </c>
      <c r="AJ114" s="1">
        <f t="shared" si="61"/>
        <v>0</v>
      </c>
      <c r="AK114" s="1" t="str">
        <f t="shared" si="65"/>
        <v/>
      </c>
      <c r="AL114" s="1" t="e">
        <f t="shared" si="64"/>
        <v>#VALUE!</v>
      </c>
      <c r="AS114" s="15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CA114" s="17"/>
    </row>
    <row r="115" spans="1:79">
      <c r="A115" t="str">
        <f>IF(AJ115,INDEX(Code!$A:$A,AK115),"")</f>
        <v/>
      </c>
      <c r="B115" s="11">
        <f t="shared" si="62"/>
        <v>0</v>
      </c>
      <c r="C115" t="str">
        <f t="shared" si="63"/>
        <v/>
      </c>
      <c r="F115" s="1">
        <f>IFERROR(VLOOKUP(INDEX(Code!$A:$A,AK115),$AE$1:$AF$24,2,FALSE),0)</f>
        <v>0</v>
      </c>
      <c r="AJ115" s="1">
        <f t="shared" si="61"/>
        <v>0</v>
      </c>
      <c r="AK115" s="1" t="str">
        <f t="shared" si="65"/>
        <v/>
      </c>
      <c r="AL115" s="1" t="e">
        <f t="shared" si="64"/>
        <v>#VALUE!</v>
      </c>
      <c r="AS115" s="15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CA115" s="17"/>
    </row>
    <row r="116" spans="1:79">
      <c r="A116" t="str">
        <f>IF(AJ116,INDEX(Code!$A:$A,AK116),"")</f>
        <v/>
      </c>
      <c r="B116" s="11">
        <f t="shared" si="62"/>
        <v>0</v>
      </c>
      <c r="C116" t="str">
        <f t="shared" si="63"/>
        <v/>
      </c>
      <c r="F116" s="1">
        <f>IFERROR(VLOOKUP(INDEX(Code!$A:$A,AK116),$AE$1:$AF$24,2,FALSE),0)</f>
        <v>0</v>
      </c>
      <c r="AJ116" s="1">
        <f t="shared" si="61"/>
        <v>0</v>
      </c>
      <c r="AK116" s="1" t="str">
        <f t="shared" si="65"/>
        <v/>
      </c>
      <c r="AL116" s="1" t="e">
        <f t="shared" si="64"/>
        <v>#VALUE!</v>
      </c>
      <c r="AS116" s="15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CA116" s="17"/>
    </row>
    <row r="117" spans="1:79">
      <c r="A117" t="str">
        <f>IF(AJ117,INDEX(Code!$A:$A,AK117),"")</f>
        <v/>
      </c>
      <c r="B117" s="11">
        <f t="shared" si="62"/>
        <v>0</v>
      </c>
      <c r="C117" t="str">
        <f t="shared" si="63"/>
        <v/>
      </c>
      <c r="F117" s="1">
        <f>IFERROR(VLOOKUP(INDEX(Code!$A:$A,AK117),$AE$1:$AF$24,2,FALSE),0)</f>
        <v>0</v>
      </c>
      <c r="AJ117" s="1">
        <f t="shared" si="61"/>
        <v>0</v>
      </c>
      <c r="AK117" s="1" t="str">
        <f t="shared" si="65"/>
        <v/>
      </c>
      <c r="AL117" s="1" t="e">
        <f t="shared" si="64"/>
        <v>#VALUE!</v>
      </c>
      <c r="AS117" s="15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CA117" s="17"/>
    </row>
    <row r="118" spans="1:79">
      <c r="A118" t="str">
        <f>IF(AJ118,INDEX(Code!$A:$A,AK118),"")</f>
        <v/>
      </c>
      <c r="B118" s="11">
        <f t="shared" si="62"/>
        <v>0</v>
      </c>
      <c r="C118" t="str">
        <f t="shared" si="63"/>
        <v/>
      </c>
      <c r="F118" s="1">
        <f>IFERROR(VLOOKUP(INDEX(Code!$A:$A,AK118),$AE$1:$AF$24,2,FALSE),0)</f>
        <v>0</v>
      </c>
      <c r="AJ118" s="1">
        <f t="shared" si="61"/>
        <v>0</v>
      </c>
      <c r="AK118" s="1" t="str">
        <f t="shared" si="65"/>
        <v/>
      </c>
      <c r="AL118" s="1" t="e">
        <f t="shared" si="64"/>
        <v>#VALUE!</v>
      </c>
      <c r="AS118" s="15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CA118" s="17"/>
    </row>
    <row r="119" spans="1:79">
      <c r="A119" t="str">
        <f>IF(AJ119,INDEX(Code!$A:$A,AK119),"")</f>
        <v/>
      </c>
      <c r="B119" s="11">
        <f t="shared" si="62"/>
        <v>0</v>
      </c>
      <c r="C119" t="str">
        <f t="shared" si="63"/>
        <v/>
      </c>
      <c r="F119" s="1">
        <f>IFERROR(VLOOKUP(INDEX(Code!$A:$A,AK119),$AE$1:$AF$24,2,FALSE),0)</f>
        <v>0</v>
      </c>
      <c r="AJ119" s="1">
        <f t="shared" si="61"/>
        <v>0</v>
      </c>
      <c r="AK119" s="1" t="str">
        <f t="shared" si="65"/>
        <v/>
      </c>
      <c r="AL119" s="1" t="e">
        <f t="shared" si="64"/>
        <v>#VALUE!</v>
      </c>
      <c r="AS119" s="15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CA119" s="17"/>
    </row>
    <row r="120" spans="1:79">
      <c r="A120" t="str">
        <f>IF(AJ120,INDEX(Code!$A:$A,AK120),"")</f>
        <v/>
      </c>
      <c r="B120" s="11">
        <f t="shared" si="62"/>
        <v>0</v>
      </c>
      <c r="C120" t="str">
        <f t="shared" si="63"/>
        <v/>
      </c>
      <c r="F120" s="1">
        <f>IFERROR(VLOOKUP(INDEX(Code!$A:$A,AK120),$AE$1:$AF$24,2,FALSE),0)</f>
        <v>0</v>
      </c>
      <c r="AJ120" s="1">
        <f t="shared" si="61"/>
        <v>0</v>
      </c>
      <c r="AK120" s="1" t="str">
        <f t="shared" si="65"/>
        <v/>
      </c>
      <c r="AL120" s="1" t="e">
        <f t="shared" si="64"/>
        <v>#VALUE!</v>
      </c>
      <c r="AS120" s="15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CA120" s="17"/>
    </row>
    <row r="121" spans="1:79">
      <c r="A121" t="str">
        <f>IF(AJ121,INDEX(Code!$A:$A,AK121),"")</f>
        <v/>
      </c>
      <c r="B121" s="11">
        <f t="shared" si="62"/>
        <v>0</v>
      </c>
      <c r="C121" t="str">
        <f t="shared" si="63"/>
        <v/>
      </c>
      <c r="F121" s="1">
        <f>IFERROR(VLOOKUP(INDEX(Code!$A:$A,AK121),$AE$1:$AF$24,2,FALSE),0)</f>
        <v>0</v>
      </c>
      <c r="AJ121" s="1">
        <f t="shared" si="61"/>
        <v>0</v>
      </c>
      <c r="AK121" s="1" t="str">
        <f t="shared" si="65"/>
        <v/>
      </c>
      <c r="AL121" s="1" t="e">
        <f t="shared" si="64"/>
        <v>#VALUE!</v>
      </c>
      <c r="AS121" s="15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CA121" s="17"/>
    </row>
    <row r="122" spans="1:79">
      <c r="A122" t="str">
        <f>IF(AJ122,INDEX(Code!$A:$A,AK122),"")</f>
        <v/>
      </c>
      <c r="B122" s="11">
        <f t="shared" si="62"/>
        <v>0</v>
      </c>
      <c r="C122" t="str">
        <f t="shared" si="63"/>
        <v/>
      </c>
      <c r="F122" s="1">
        <f>IFERROR(VLOOKUP(INDEX(Code!$A:$A,AK122),$AE$1:$AF$24,2,FALSE),0)</f>
        <v>0</v>
      </c>
      <c r="AJ122" s="1">
        <f t="shared" si="61"/>
        <v>0</v>
      </c>
      <c r="AK122" s="1" t="str">
        <f t="shared" si="65"/>
        <v/>
      </c>
      <c r="AL122" s="1" t="e">
        <f t="shared" si="64"/>
        <v>#VALUE!</v>
      </c>
      <c r="AS122" s="15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CA122" s="17"/>
    </row>
    <row r="123" spans="1:79">
      <c r="A123" t="str">
        <f>IF(AJ123,INDEX(Code!$A:$A,AK123),"")</f>
        <v/>
      </c>
      <c r="B123" s="11">
        <f t="shared" si="62"/>
        <v>0</v>
      </c>
      <c r="C123" t="str">
        <f t="shared" si="63"/>
        <v/>
      </c>
      <c r="F123" s="1">
        <f>IFERROR(VLOOKUP(INDEX(Code!$A:$A,AK123),$AE$1:$AF$24,2,FALSE),0)</f>
        <v>0</v>
      </c>
      <c r="AJ123" s="1">
        <f t="shared" si="61"/>
        <v>0</v>
      </c>
      <c r="AK123" s="1" t="str">
        <f t="shared" si="65"/>
        <v/>
      </c>
      <c r="AL123" s="1" t="e">
        <f t="shared" si="64"/>
        <v>#VALUE!</v>
      </c>
      <c r="AS123" s="15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CA123" s="17"/>
    </row>
    <row r="124" spans="1:79">
      <c r="A124" t="str">
        <f>IF(AJ124,INDEX(Code!$A:$A,AK124),"")</f>
        <v/>
      </c>
      <c r="B124" s="11">
        <f t="shared" si="62"/>
        <v>0</v>
      </c>
      <c r="C124" t="str">
        <f t="shared" si="63"/>
        <v/>
      </c>
      <c r="F124" s="1">
        <f>IFERROR(VLOOKUP(INDEX(Code!$A:$A,AK124),$AE$1:$AF$24,2,FALSE),0)</f>
        <v>0</v>
      </c>
      <c r="AJ124" s="1">
        <f t="shared" si="61"/>
        <v>0</v>
      </c>
      <c r="AK124" s="1" t="str">
        <f t="shared" si="65"/>
        <v/>
      </c>
      <c r="AL124" s="1" t="e">
        <f t="shared" si="64"/>
        <v>#VALUE!</v>
      </c>
      <c r="AS124" s="15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CA124" s="17"/>
    </row>
    <row r="125" spans="1:79">
      <c r="A125" t="str">
        <f>IF(AJ125,INDEX(Code!$A:$A,AK125),"")</f>
        <v/>
      </c>
      <c r="B125" s="11">
        <f t="shared" si="62"/>
        <v>0</v>
      </c>
      <c r="C125" t="str">
        <f t="shared" si="63"/>
        <v/>
      </c>
      <c r="F125" s="1">
        <f>IFERROR(VLOOKUP(INDEX(Code!$A:$A,AK125),$AE$1:$AF$24,2,FALSE),0)</f>
        <v>0</v>
      </c>
      <c r="AJ125" s="1">
        <f t="shared" si="61"/>
        <v>0</v>
      </c>
      <c r="AK125" s="1" t="str">
        <f t="shared" si="65"/>
        <v/>
      </c>
      <c r="AL125" s="1" t="e">
        <f t="shared" si="64"/>
        <v>#VALUE!</v>
      </c>
      <c r="AS125" s="15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CA125" s="17"/>
    </row>
    <row r="126" spans="1:79">
      <c r="A126" t="str">
        <f>IF(AJ126,INDEX(Code!$A:$A,AK126),"")</f>
        <v/>
      </c>
      <c r="B126" s="11">
        <f t="shared" si="62"/>
        <v>0</v>
      </c>
      <c r="C126" t="str">
        <f t="shared" si="63"/>
        <v/>
      </c>
      <c r="F126" s="1">
        <f>IFERROR(VLOOKUP(INDEX(Code!$A:$A,AK126),$AE$1:$AF$24,2,FALSE),0)</f>
        <v>0</v>
      </c>
      <c r="AJ126" s="1">
        <f t="shared" si="61"/>
        <v>0</v>
      </c>
      <c r="AK126" s="1" t="str">
        <f t="shared" si="65"/>
        <v/>
      </c>
      <c r="AL126" s="1" t="e">
        <f t="shared" si="64"/>
        <v>#VALUE!</v>
      </c>
      <c r="AS126" s="15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CA126" s="17"/>
    </row>
    <row r="127" spans="1:79">
      <c r="A127" t="str">
        <f>IF(AJ127,INDEX(Code!$A:$A,AK127),"")</f>
        <v/>
      </c>
      <c r="B127" s="11">
        <f t="shared" si="62"/>
        <v>0</v>
      </c>
      <c r="C127" t="str">
        <f t="shared" si="63"/>
        <v/>
      </c>
      <c r="F127" s="1">
        <f>IFERROR(VLOOKUP(INDEX(Code!$A:$A,AK127),$AE$1:$AF$24,2,FALSE),0)</f>
        <v>0</v>
      </c>
      <c r="AJ127" s="1">
        <f t="shared" si="61"/>
        <v>0</v>
      </c>
      <c r="AK127" s="1" t="str">
        <f t="shared" si="65"/>
        <v/>
      </c>
      <c r="AL127" s="1" t="e">
        <f t="shared" si="64"/>
        <v>#VALUE!</v>
      </c>
      <c r="AS127" s="15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CA127" s="17"/>
    </row>
    <row r="128" spans="1:79">
      <c r="A128" t="str">
        <f>IF(AJ128,INDEX(Code!$A:$A,AK128),"")</f>
        <v/>
      </c>
      <c r="B128" s="11">
        <f t="shared" si="62"/>
        <v>0</v>
      </c>
      <c r="C128" t="str">
        <f t="shared" si="63"/>
        <v/>
      </c>
      <c r="F128" s="1">
        <f>IFERROR(VLOOKUP(INDEX(Code!$A:$A,AK128),$AE$1:$AF$24,2,FALSE),0)</f>
        <v>0</v>
      </c>
      <c r="AJ128" s="1">
        <f t="shared" si="61"/>
        <v>0</v>
      </c>
      <c r="AK128" s="1" t="str">
        <f t="shared" si="65"/>
        <v/>
      </c>
      <c r="AL128" s="1" t="e">
        <f t="shared" si="64"/>
        <v>#VALUE!</v>
      </c>
      <c r="AS128" s="15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CA128" s="17"/>
    </row>
    <row r="129" spans="37:79">
      <c r="AK129" s="1" t="str">
        <f t="shared" si="65"/>
        <v/>
      </c>
      <c r="AS129" s="15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CA129" s="17"/>
    </row>
    <row r="130" spans="37:79">
      <c r="AS130" s="15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CA130" s="17"/>
    </row>
    <row r="131" spans="37:79">
      <c r="AS131" s="15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CA131" s="17"/>
    </row>
    <row r="132" spans="37:79">
      <c r="AS132" s="15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CA132" s="17"/>
    </row>
    <row r="133" spans="37:79">
      <c r="AS133" s="15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CA133" s="17"/>
    </row>
    <row r="134" spans="37:79">
      <c r="AS134" s="15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CA134" s="17"/>
    </row>
    <row r="135" spans="37:79">
      <c r="AS135" s="15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CA135" s="17"/>
    </row>
    <row r="136" spans="37:79">
      <c r="AS136" s="15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CA136" s="17"/>
    </row>
    <row r="137" spans="37:79">
      <c r="AS137" s="15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CA137" s="17"/>
    </row>
    <row r="138" spans="37:79">
      <c r="AS138" s="15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CA138" s="17"/>
    </row>
    <row r="139" spans="37:79">
      <c r="AS139" s="15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CA139" s="17"/>
    </row>
    <row r="140" spans="37:79">
      <c r="AS140" s="15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CA140" s="17"/>
    </row>
    <row r="141" spans="37:79">
      <c r="AS141" s="15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CA141" s="17"/>
    </row>
    <row r="142" spans="37:79">
      <c r="AS142" s="15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CA142" s="17"/>
    </row>
    <row r="143" spans="37:79">
      <c r="AS143" s="15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CA143" s="17"/>
    </row>
    <row r="144" spans="37:79">
      <c r="AS144" s="15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CA144" s="17"/>
    </row>
    <row r="145" spans="45:79">
      <c r="AS145" s="15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CA145" s="17"/>
    </row>
    <row r="146" spans="45:79">
      <c r="AS146" s="15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CA146" s="17"/>
    </row>
    <row r="147" spans="45:79">
      <c r="AS147" s="15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CA147" s="17"/>
    </row>
    <row r="148" spans="45:79">
      <c r="AS148" s="15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CA148" s="17"/>
    </row>
    <row r="149" spans="45:79">
      <c r="AS149" s="15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CA149" s="17"/>
    </row>
    <row r="150" spans="45:79">
      <c r="AS150" s="15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CA150" s="17"/>
    </row>
    <row r="151" spans="45:79">
      <c r="AS151" s="15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CA151" s="17"/>
    </row>
    <row r="152" spans="45:79">
      <c r="AS152" s="15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CA152" s="17"/>
    </row>
    <row r="153" spans="45:79">
      <c r="AS153" s="15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CA153" s="17"/>
    </row>
    <row r="154" spans="45:79">
      <c r="AS154" s="15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CA154" s="17"/>
    </row>
    <row r="155" spans="45:79">
      <c r="AS155" s="15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CA155" s="17"/>
    </row>
    <row r="156" spans="45:79">
      <c r="AS156" s="15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CA156" s="17"/>
    </row>
    <row r="157" spans="45:79">
      <c r="AS157" s="15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CA157" s="17"/>
    </row>
    <row r="158" spans="45:79">
      <c r="AS158" s="15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CA158" s="17"/>
    </row>
    <row r="159" spans="45:79">
      <c r="AS159" s="15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CA159" s="17"/>
    </row>
    <row r="160" spans="45:79">
      <c r="AS160" s="15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CA160" s="17"/>
    </row>
    <row r="161" spans="45:79">
      <c r="AS161" s="15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CA161" s="17"/>
    </row>
    <row r="162" spans="45:79">
      <c r="AS162" s="15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CA162" s="17"/>
    </row>
    <row r="163" spans="45:79">
      <c r="AS163" s="15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CA163" s="17"/>
    </row>
    <row r="164" spans="45:79">
      <c r="AS164" s="15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CA164" s="17"/>
    </row>
    <row r="165" spans="45:79">
      <c r="AS165" s="15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CA165" s="17"/>
    </row>
    <row r="166" spans="45:79">
      <c r="AS166" s="15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CA166" s="17"/>
    </row>
    <row r="167" spans="45:79">
      <c r="AS167" s="15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CA167" s="17"/>
    </row>
    <row r="168" spans="45:79">
      <c r="AS168" s="15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CA168" s="17"/>
    </row>
    <row r="169" spans="45:79">
      <c r="AS169" s="15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CA169" s="17"/>
    </row>
    <row r="170" spans="45:79">
      <c r="AS170" s="15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CA170" s="17"/>
    </row>
    <row r="171" spans="45:79">
      <c r="AS171" s="15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CA171" s="17"/>
    </row>
    <row r="172" spans="45:79">
      <c r="AS172" s="15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CA172" s="17"/>
    </row>
    <row r="173" spans="45:79">
      <c r="AS173" s="15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CA173" s="17"/>
    </row>
    <row r="174" spans="45:79">
      <c r="AS174" s="15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CA174" s="17"/>
    </row>
    <row r="175" spans="45:79">
      <c r="AS175" s="15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CA175" s="17"/>
    </row>
    <row r="176" spans="45:79">
      <c r="AS176" s="15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CA176" s="17"/>
    </row>
    <row r="177" spans="45:79">
      <c r="AS177" s="15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CA177" s="17"/>
    </row>
    <row r="178" spans="45:79">
      <c r="AS178" s="15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CA178" s="17"/>
    </row>
    <row r="179" spans="45:79">
      <c r="AS179" s="15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CA179" s="17"/>
    </row>
    <row r="180" spans="45:79">
      <c r="AS180" s="15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CA180" s="17"/>
    </row>
    <row r="181" spans="45:79">
      <c r="AS181" s="15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CA181" s="17"/>
    </row>
    <row r="182" spans="45:79">
      <c r="AS182" s="15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CA182" s="17"/>
    </row>
    <row r="183" spans="45:79">
      <c r="AS183" s="15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CA183" s="17"/>
    </row>
    <row r="184" spans="45:79">
      <c r="AS184" s="15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CA184" s="17"/>
    </row>
    <row r="185" spans="45:79">
      <c r="AS185" s="15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CA185" s="17"/>
    </row>
    <row r="186" spans="45:79">
      <c r="AS186" s="15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CA186" s="17"/>
    </row>
    <row r="187" spans="45:79">
      <c r="AS187" s="15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CA187" s="17"/>
    </row>
    <row r="188" spans="45:79">
      <c r="AS188" s="15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CA188" s="17"/>
    </row>
    <row r="189" spans="45:79">
      <c r="AS189" s="15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CA189" s="17"/>
    </row>
    <row r="190" spans="45:79">
      <c r="AS190" s="15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CA190" s="17"/>
    </row>
    <row r="191" spans="45:79">
      <c r="AS191" s="15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CA191" s="17"/>
    </row>
    <row r="192" spans="45:79">
      <c r="AS192" s="15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CA192" s="17"/>
    </row>
    <row r="193" spans="45:79">
      <c r="AS193" s="15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CA193" s="17"/>
    </row>
    <row r="194" spans="45:79">
      <c r="AS194" s="15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CA194" s="17"/>
    </row>
    <row r="195" spans="45:79">
      <c r="AS195" s="15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CA195" s="17"/>
    </row>
    <row r="196" spans="45:79">
      <c r="AS196" s="15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CA196" s="17"/>
    </row>
    <row r="197" spans="45:79">
      <c r="AS197" s="15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CA197" s="17"/>
    </row>
    <row r="198" spans="45:79">
      <c r="AS198" s="15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CA198" s="17"/>
    </row>
    <row r="199" spans="45:79">
      <c r="AS199" s="15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CA199" s="17"/>
    </row>
    <row r="200" spans="45:79">
      <c r="AS200" s="15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CA200" s="17"/>
    </row>
    <row r="201" spans="45:79">
      <c r="AS201" s="15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CA201" s="17"/>
    </row>
    <row r="202" spans="45:79">
      <c r="AS202" s="15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CA202" s="17"/>
    </row>
    <row r="203" spans="45:79">
      <c r="AS203" s="15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CA203" s="17"/>
    </row>
    <row r="204" spans="45:79">
      <c r="AS204" s="15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CA204" s="17"/>
    </row>
    <row r="205" spans="45:79">
      <c r="AS205" s="15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CA205" s="17"/>
    </row>
    <row r="206" spans="45:79">
      <c r="AS206" s="15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CA206" s="17"/>
    </row>
    <row r="207" spans="45:79">
      <c r="AS207" s="15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CA207" s="17"/>
    </row>
    <row r="208" spans="45:79">
      <c r="AS208" s="15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CA208" s="17"/>
    </row>
    <row r="209" spans="45:79">
      <c r="AS209" s="15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CA209" s="17"/>
    </row>
    <row r="210" spans="45:79">
      <c r="AS210" s="15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CA210" s="17"/>
    </row>
    <row r="211" spans="45:79">
      <c r="AS211" s="15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CA211" s="17"/>
    </row>
    <row r="212" spans="45:79">
      <c r="AS212" s="15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CA212" s="17"/>
    </row>
    <row r="213" spans="45:79">
      <c r="AS213" s="15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CA213" s="17"/>
    </row>
    <row r="214" spans="45:79">
      <c r="AS214" s="15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CA214" s="17"/>
    </row>
    <row r="215" spans="45:79">
      <c r="AS215" s="15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CA215" s="17"/>
    </row>
    <row r="216" spans="45:79">
      <c r="AS216" s="15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CA216" s="17"/>
    </row>
    <row r="217" spans="45:79">
      <c r="AS217" s="15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CA217" s="17"/>
    </row>
    <row r="218" spans="45:79">
      <c r="AS218" s="15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CA218" s="17"/>
    </row>
    <row r="219" spans="45:79">
      <c r="AS219" s="15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CA219" s="17"/>
    </row>
    <row r="220" spans="45:79">
      <c r="AS220" s="15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CA220" s="17"/>
    </row>
    <row r="221" spans="45:79">
      <c r="AS221" s="15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CA221" s="17"/>
    </row>
    <row r="222" spans="45:79">
      <c r="AS222" s="15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CA222" s="17"/>
    </row>
    <row r="223" spans="45:79">
      <c r="AS223" s="15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CA223" s="17"/>
    </row>
    <row r="224" spans="45:79">
      <c r="AS224" s="15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CA224" s="17"/>
    </row>
    <row r="225" spans="45:79">
      <c r="AS225" s="15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CA225" s="17"/>
    </row>
    <row r="226" spans="45:79">
      <c r="AS226" s="15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CA226" s="17"/>
    </row>
    <row r="227" spans="45:79">
      <c r="AS227" s="15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CA227" s="17"/>
    </row>
    <row r="228" spans="45:79">
      <c r="AS228" s="15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CA228" s="17"/>
    </row>
    <row r="229" spans="45:79">
      <c r="AS229" s="15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CA229" s="17"/>
    </row>
    <row r="230" spans="45:79">
      <c r="AS230" s="15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CA230" s="17"/>
    </row>
    <row r="231" spans="45:79">
      <c r="AS231" s="15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CA231" s="17"/>
    </row>
    <row r="232" spans="45:79">
      <c r="AS232" s="15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CA232" s="17"/>
    </row>
    <row r="233" spans="45:79">
      <c r="AS233" s="15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CA233" s="17"/>
    </row>
    <row r="234" spans="45:79">
      <c r="AS234" s="15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CA234" s="17"/>
    </row>
    <row r="235" spans="45:79">
      <c r="AS235" s="15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CA235" s="17"/>
    </row>
    <row r="236" spans="45:79">
      <c r="AS236" s="15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CA236" s="17"/>
    </row>
    <row r="237" spans="45:79">
      <c r="AS237" s="15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CA237" s="17"/>
    </row>
    <row r="238" spans="45:79">
      <c r="AS238" s="15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CA238" s="17"/>
    </row>
    <row r="239" spans="45:79">
      <c r="AS239" s="15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CA239" s="17"/>
    </row>
    <row r="240" spans="45:79">
      <c r="AS240" s="15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CA240" s="17"/>
    </row>
    <row r="241" spans="45:79">
      <c r="AS241" s="15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CA241" s="17"/>
    </row>
    <row r="242" spans="45:79">
      <c r="AS242" s="15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CA242" s="17"/>
    </row>
    <row r="243" spans="45:79">
      <c r="AS243" s="15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CA243" s="17"/>
    </row>
    <row r="244" spans="45:79">
      <c r="AS244" s="15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CA244" s="17"/>
    </row>
    <row r="245" spans="45:79">
      <c r="AS245" s="15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CA245" s="17"/>
    </row>
    <row r="246" spans="45:79">
      <c r="AS246" s="15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CA246" s="17"/>
    </row>
    <row r="247" spans="45:79">
      <c r="AS247" s="15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CA247" s="17"/>
    </row>
    <row r="248" spans="45:79">
      <c r="AS248" s="15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CA248" s="17"/>
    </row>
    <row r="249" spans="45:79">
      <c r="AS249" s="15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CA249" s="17"/>
    </row>
    <row r="250" spans="45:79">
      <c r="AS250" s="15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CA250" s="17"/>
    </row>
    <row r="251" spans="45:79">
      <c r="AS251" s="15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CA251" s="17"/>
    </row>
    <row r="252" spans="45:79">
      <c r="AS252" s="15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CA252" s="17"/>
    </row>
    <row r="253" spans="45:79">
      <c r="AS253" s="15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CA253" s="17"/>
    </row>
    <row r="254" spans="45:79">
      <c r="AS254" s="15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CA254" s="17"/>
    </row>
    <row r="255" spans="45:79">
      <c r="AS255" s="15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CA255" s="17"/>
    </row>
    <row r="256" spans="45:79">
      <c r="AS256" s="15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CA256" s="17"/>
    </row>
    <row r="257" spans="45:79">
      <c r="AS257" s="15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CA257" s="17"/>
    </row>
    <row r="258" spans="45:79">
      <c r="AS258" s="15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CA258" s="17"/>
    </row>
    <row r="259" spans="45:79">
      <c r="AS259" s="15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CA259" s="17"/>
    </row>
    <row r="260" spans="45:79">
      <c r="AS260" s="15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CA260" s="17"/>
    </row>
    <row r="261" spans="45:79">
      <c r="AS261" s="15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CA261" s="17"/>
    </row>
    <row r="262" spans="45:79">
      <c r="AS262" s="15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CA262" s="17"/>
    </row>
    <row r="263" spans="45:79">
      <c r="AS263" s="15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CA263" s="17"/>
    </row>
    <row r="264" spans="45:79">
      <c r="AS264" s="15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CA264" s="17"/>
    </row>
    <row r="265" spans="45:79">
      <c r="AS265" s="15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CA265" s="17"/>
    </row>
    <row r="266" spans="45:79">
      <c r="AS266" s="15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CA266" s="17"/>
    </row>
    <row r="267" spans="45:79">
      <c r="AS267" s="15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CA267" s="17"/>
    </row>
    <row r="268" spans="45:79">
      <c r="AS268" s="15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CA268" s="17"/>
    </row>
    <row r="269" spans="45:79">
      <c r="AS269" s="15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CA269" s="17"/>
    </row>
    <row r="270" spans="45:79">
      <c r="AS270" s="15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CA270" s="17"/>
    </row>
    <row r="271" spans="45:79">
      <c r="AS271" s="15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CA271" s="17"/>
    </row>
    <row r="272" spans="45:79">
      <c r="AS272" s="15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CA272" s="17"/>
    </row>
    <row r="273" spans="45:79">
      <c r="AS273" s="15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CA273" s="17"/>
    </row>
    <row r="274" spans="45:79">
      <c r="AS274" s="15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CA274" s="17"/>
    </row>
    <row r="275" spans="45:79">
      <c r="AS275" s="15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CA275" s="17"/>
    </row>
    <row r="276" spans="45:79">
      <c r="AS276" s="15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CA276" s="17"/>
    </row>
    <row r="277" spans="45:79">
      <c r="AS277" s="15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CA277" s="17"/>
    </row>
    <row r="278" spans="45:79">
      <c r="AS278" s="15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CA278" s="17"/>
    </row>
    <row r="279" spans="45:79">
      <c r="AS279" s="15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CA279" s="17"/>
    </row>
    <row r="280" spans="45:79">
      <c r="AS280" s="15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CA280" s="17"/>
    </row>
    <row r="281" spans="45:79">
      <c r="AS281" s="15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CA281" s="17"/>
    </row>
    <row r="282" spans="45:79">
      <c r="AS282" s="15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CA282" s="17"/>
    </row>
    <row r="283" spans="45:79">
      <c r="AS283" s="15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CA283" s="17"/>
    </row>
    <row r="284" spans="45:79">
      <c r="AS284" s="15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CA284" s="17"/>
    </row>
    <row r="285" spans="45:79">
      <c r="AS285" s="15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CA285" s="17"/>
    </row>
    <row r="286" spans="45:79">
      <c r="AS286" s="15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CA286" s="17"/>
    </row>
    <row r="287" spans="45:79">
      <c r="AS287" s="15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CA287" s="17"/>
    </row>
    <row r="288" spans="45:79">
      <c r="AS288" s="15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CA288" s="17"/>
    </row>
    <row r="289" spans="45:79">
      <c r="AS289" s="15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CA289" s="17"/>
    </row>
    <row r="290" spans="45:79">
      <c r="AS290" s="15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CA290" s="17"/>
    </row>
    <row r="291" spans="45:79">
      <c r="AS291" s="15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CA291" s="17"/>
    </row>
    <row r="292" spans="45:79">
      <c r="AS292" s="15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CA292" s="17"/>
    </row>
    <row r="293" spans="45:79">
      <c r="AS293" s="15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CA293" s="17"/>
    </row>
    <row r="294" spans="45:79">
      <c r="AS294" s="15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CA294" s="17"/>
    </row>
    <row r="295" spans="45:79">
      <c r="AS295" s="15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CA295" s="17"/>
    </row>
    <row r="296" spans="45:79">
      <c r="AS296" s="15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CA296" s="17"/>
    </row>
    <row r="297" spans="45:79">
      <c r="AS297" s="15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CA297" s="17"/>
    </row>
    <row r="298" spans="45:79">
      <c r="AS298" s="15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CA298" s="17"/>
    </row>
    <row r="299" spans="45:79">
      <c r="AS299" s="15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CA299" s="17"/>
    </row>
    <row r="300" spans="45:79">
      <c r="AS300" s="15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CA300" s="17"/>
    </row>
    <row r="301" spans="45:79">
      <c r="AS301" s="15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CA301" s="17"/>
    </row>
    <row r="302" spans="45:79">
      <c r="AS302" s="15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CA302" s="17"/>
    </row>
    <row r="303" spans="45:79">
      <c r="AS303" s="15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CA303" s="17"/>
    </row>
    <row r="304" spans="45:79">
      <c r="AS304" s="15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CA304" s="17"/>
    </row>
    <row r="305" spans="45:79">
      <c r="AS305" s="15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CA305" s="17"/>
    </row>
    <row r="306" spans="45:79">
      <c r="AS306" s="15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CA306" s="17"/>
    </row>
    <row r="307" spans="45:79">
      <c r="AS307" s="15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CA307" s="17"/>
    </row>
    <row r="308" spans="45:79">
      <c r="AS308" s="15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CA308" s="17"/>
    </row>
    <row r="309" spans="45:79">
      <c r="AS309" s="15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CA309" s="17"/>
    </row>
    <row r="310" spans="45:79">
      <c r="AS310" s="15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CA310" s="17"/>
    </row>
    <row r="311" spans="45:79">
      <c r="AS311" s="15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CA311" s="17"/>
    </row>
    <row r="312" spans="45:79">
      <c r="AS312" s="15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CA312" s="17"/>
    </row>
    <row r="313" spans="45:79">
      <c r="AS313" s="15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CA313" s="17"/>
    </row>
    <row r="314" spans="45:79">
      <c r="AS314" s="15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CA314" s="17"/>
    </row>
    <row r="315" spans="45:79">
      <c r="AS315" s="15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CA315" s="17"/>
    </row>
    <row r="316" spans="45:79">
      <c r="AS316" s="15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CA316" s="17"/>
    </row>
    <row r="317" spans="45:79">
      <c r="AS317" s="15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CA317" s="17"/>
    </row>
    <row r="318" spans="45:79">
      <c r="AS318" s="15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CA318" s="17"/>
    </row>
    <row r="319" spans="45:79">
      <c r="AS319" s="15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CA319" s="17"/>
    </row>
    <row r="320" spans="45:79">
      <c r="AS320" s="15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CA320" s="17"/>
    </row>
    <row r="321" spans="45:79">
      <c r="AS321" s="15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CA321" s="17"/>
    </row>
    <row r="322" spans="45:79">
      <c r="AS322" s="15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CA322" s="17"/>
    </row>
    <row r="323" spans="45:79">
      <c r="AS323" s="15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CA323" s="17"/>
    </row>
    <row r="324" spans="45:79">
      <c r="AS324" s="15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CA324" s="17"/>
    </row>
    <row r="325" spans="45:79">
      <c r="AS325" s="15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CA325" s="17"/>
    </row>
    <row r="326" spans="45:79">
      <c r="AS326" s="15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CA326" s="17"/>
    </row>
    <row r="327" spans="45:79">
      <c r="AS327" s="15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CA327" s="17"/>
    </row>
    <row r="328" spans="45:79">
      <c r="AS328" s="15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CA328" s="17"/>
    </row>
    <row r="329" spans="45:79">
      <c r="AS329" s="15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CA329" s="17"/>
    </row>
    <row r="330" spans="45:79">
      <c r="AS330" s="15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CA330" s="17"/>
    </row>
    <row r="331" spans="45:79">
      <c r="AS331" s="15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CA331" s="17"/>
    </row>
    <row r="332" spans="45:79">
      <c r="AS332" s="15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CA332" s="17"/>
    </row>
    <row r="333" spans="45:79">
      <c r="AS333" s="15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CA333" s="17"/>
    </row>
    <row r="334" spans="45:79">
      <c r="AS334" s="15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CA334" s="17"/>
    </row>
    <row r="335" spans="45:79">
      <c r="AS335" s="15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CA335" s="17"/>
    </row>
    <row r="336" spans="45:79">
      <c r="AS336" s="15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CA336" s="17"/>
    </row>
    <row r="337" spans="45:79">
      <c r="AS337" s="15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CA337" s="17"/>
    </row>
    <row r="338" spans="45:79">
      <c r="AS338" s="15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CA338" s="17"/>
    </row>
    <row r="339" spans="45:79">
      <c r="AS339" s="15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CA339" s="17"/>
    </row>
    <row r="340" spans="45:79">
      <c r="AS340" s="15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CA340" s="17"/>
    </row>
    <row r="341" spans="45:79">
      <c r="AS341" s="15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CA341" s="17"/>
    </row>
    <row r="342" spans="45:79">
      <c r="AS342" s="15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CA342" s="17"/>
    </row>
    <row r="343" spans="45:79">
      <c r="AS343" s="15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CA343" s="17"/>
    </row>
    <row r="344" spans="45:79">
      <c r="AS344" s="15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CA344" s="17"/>
    </row>
    <row r="345" spans="45:79">
      <c r="AS345" s="15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CA345" s="17"/>
    </row>
    <row r="346" spans="45:79">
      <c r="AS346" s="15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CA346" s="17"/>
    </row>
    <row r="347" spans="45:79">
      <c r="AS347" s="15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CA347" s="17"/>
    </row>
    <row r="348" spans="45:79">
      <c r="AS348" s="15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CA348" s="17"/>
    </row>
    <row r="349" spans="45:79">
      <c r="AS349" s="15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CA349" s="17"/>
    </row>
    <row r="350" spans="45:79">
      <c r="AS350" s="15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CA350" s="17"/>
    </row>
    <row r="351" spans="45:79">
      <c r="AS351" s="15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CA351" s="17"/>
    </row>
    <row r="352" spans="45:79">
      <c r="AS352" s="15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CA352" s="17"/>
    </row>
    <row r="353" spans="45:79">
      <c r="AS353" s="15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CA353" s="17"/>
    </row>
    <row r="354" spans="45:79">
      <c r="AS354" s="15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CA354" s="17"/>
    </row>
    <row r="355" spans="45:79">
      <c r="AS355" s="15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CA355" s="17"/>
    </row>
    <row r="356" spans="45:79">
      <c r="AS356" s="15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CA356" s="17"/>
    </row>
    <row r="357" spans="45:79">
      <c r="AS357" s="15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CA357" s="17"/>
    </row>
    <row r="358" spans="45:79">
      <c r="AS358" s="15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CA358" s="17"/>
    </row>
    <row r="359" spans="45:79">
      <c r="AS359" s="15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CA359" s="17"/>
    </row>
    <row r="360" spans="45:79">
      <c r="AS360" s="15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CA360" s="17"/>
    </row>
    <row r="361" spans="45:79">
      <c r="AS361" s="15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CA361" s="17"/>
    </row>
    <row r="362" spans="45:79">
      <c r="AS362" s="15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CA362" s="17"/>
    </row>
    <row r="363" spans="45:79">
      <c r="AS363" s="15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CA363" s="17"/>
    </row>
    <row r="364" spans="45:79">
      <c r="AS364" s="15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CA364" s="17"/>
    </row>
    <row r="365" spans="45:79">
      <c r="AS365" s="15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CA365" s="17"/>
    </row>
    <row r="366" spans="45:79">
      <c r="AS366" s="15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CA366" s="17"/>
    </row>
    <row r="367" spans="45:79">
      <c r="AS367" s="15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CA367" s="17"/>
    </row>
    <row r="368" spans="45:79">
      <c r="AS368" s="15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CA368" s="17"/>
    </row>
    <row r="369" spans="45:79">
      <c r="AS369" s="15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CA369" s="17"/>
    </row>
    <row r="370" spans="45:79">
      <c r="AS370" s="15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CA370" s="17"/>
    </row>
    <row r="371" spans="45:79">
      <c r="AS371" s="15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CA371" s="17"/>
    </row>
    <row r="372" spans="45:79">
      <c r="AS372" s="15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CA372" s="17"/>
    </row>
    <row r="373" spans="45:79">
      <c r="AS373" s="15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CA373" s="17"/>
    </row>
    <row r="374" spans="45:79">
      <c r="AS374" s="15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CA374" s="17"/>
    </row>
    <row r="375" spans="45:79">
      <c r="AS375" s="15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CA375" s="17"/>
    </row>
    <row r="376" spans="45:79">
      <c r="AS376" s="15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CA376" s="17"/>
    </row>
    <row r="377" spans="45:79">
      <c r="AS377" s="15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CA377" s="17"/>
    </row>
    <row r="378" spans="45:79">
      <c r="AS378" s="15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CA378" s="17"/>
    </row>
    <row r="379" spans="45:79">
      <c r="AS379" s="15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CA379" s="17"/>
    </row>
    <row r="380" spans="45:79">
      <c r="AS380" s="15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CA380" s="17"/>
    </row>
    <row r="381" spans="45:79">
      <c r="AS381" s="15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CA381" s="17"/>
    </row>
    <row r="382" spans="45:79">
      <c r="AS382" s="15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CA382" s="17"/>
    </row>
    <row r="383" spans="45:79">
      <c r="AS383" s="15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CA383" s="17"/>
    </row>
    <row r="384" spans="45:79">
      <c r="AS384" s="15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CA384" s="17"/>
    </row>
    <row r="385" spans="45:79">
      <c r="AS385" s="15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CA385" s="17"/>
    </row>
    <row r="386" spans="45:79">
      <c r="AS386" s="15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CA386" s="17"/>
    </row>
    <row r="387" spans="45:79">
      <c r="AS387" s="15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CA387" s="17"/>
    </row>
    <row r="388" spans="45:79">
      <c r="AS388" s="15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CA388" s="17"/>
    </row>
    <row r="389" spans="45:79">
      <c r="AS389" s="15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CA389" s="17"/>
    </row>
    <row r="390" spans="45:79">
      <c r="AS390" s="15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CA390" s="17"/>
    </row>
    <row r="391" spans="45:79">
      <c r="AS391" s="15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CA391" s="17"/>
    </row>
    <row r="392" spans="45:79">
      <c r="AS392" s="15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CA392" s="17"/>
    </row>
    <row r="393" spans="45:79">
      <c r="AS393" s="15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CA393" s="17"/>
    </row>
    <row r="394" spans="45:79">
      <c r="AS394" s="15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CA394" s="17"/>
    </row>
    <row r="395" spans="45:79">
      <c r="AS395" s="15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CA395" s="17"/>
    </row>
    <row r="396" spans="45:79">
      <c r="AS396" s="15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CA396" s="17"/>
    </row>
    <row r="397" spans="45:79">
      <c r="AS397" s="15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CA397" s="17"/>
    </row>
    <row r="398" spans="45:79">
      <c r="AS398" s="15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CA398" s="17"/>
    </row>
    <row r="399" spans="45:79">
      <c r="AS399" s="15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CA399" s="17"/>
    </row>
    <row r="400" spans="45:79">
      <c r="AS400" s="15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CA400" s="17"/>
    </row>
    <row r="401" spans="45:79">
      <c r="AS401" s="15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CA401" s="17"/>
    </row>
    <row r="402" spans="45:79">
      <c r="AS402" s="15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CA402" s="17"/>
    </row>
    <row r="403" spans="45:79">
      <c r="AS403" s="15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CA403" s="17"/>
    </row>
    <row r="404" spans="45:79">
      <c r="AS404" s="15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CA404" s="17"/>
    </row>
    <row r="405" spans="45:79">
      <c r="AS405" s="15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CA405" s="17"/>
    </row>
    <row r="406" spans="45:79">
      <c r="AS406" s="15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CA406" s="17"/>
    </row>
    <row r="407" spans="45:79">
      <c r="AS407" s="15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CA407" s="17"/>
    </row>
    <row r="408" spans="45:79">
      <c r="AS408" s="15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CA408" s="17"/>
    </row>
    <row r="409" spans="45:79">
      <c r="AS409" s="15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CA409" s="17"/>
    </row>
    <row r="410" spans="45:79">
      <c r="AS410" s="15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CA410" s="17"/>
    </row>
    <row r="411" spans="45:79">
      <c r="AS411" s="15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CA411" s="17"/>
    </row>
    <row r="412" spans="45:79">
      <c r="AS412" s="15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CA412" s="17"/>
    </row>
    <row r="413" spans="45:79">
      <c r="AS413" s="15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CA413" s="17"/>
    </row>
    <row r="414" spans="45:79">
      <c r="AS414" s="15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CA414" s="17"/>
    </row>
    <row r="415" spans="45:79">
      <c r="AS415" s="15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CA415" s="17"/>
    </row>
    <row r="416" spans="45:79">
      <c r="AS416" s="15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CA416" s="17"/>
    </row>
    <row r="417" spans="45:79">
      <c r="AS417" s="15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CA417" s="17"/>
    </row>
    <row r="418" spans="45:79">
      <c r="AS418" s="15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CA418" s="17"/>
    </row>
    <row r="419" spans="45:79">
      <c r="AS419" s="15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CA419" s="17"/>
    </row>
    <row r="420" spans="45:79">
      <c r="AS420" s="15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CA420" s="17"/>
    </row>
    <row r="421" spans="45:79">
      <c r="AS421" s="15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CA421" s="17"/>
    </row>
    <row r="422" spans="45:79">
      <c r="AS422" s="15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CA422" s="17"/>
    </row>
    <row r="423" spans="45:79">
      <c r="AS423" s="15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CA423" s="17"/>
    </row>
    <row r="424" spans="45:79">
      <c r="AS424" s="15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CA424" s="17"/>
    </row>
    <row r="425" spans="45:79">
      <c r="AS425" s="15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CA425" s="17"/>
    </row>
    <row r="426" spans="45:79">
      <c r="AS426" s="15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CA426" s="17"/>
    </row>
    <row r="427" spans="45:79">
      <c r="AS427" s="15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CA427" s="17"/>
    </row>
    <row r="428" spans="45:79">
      <c r="AS428" s="15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CA428" s="17"/>
    </row>
    <row r="429" spans="45:79">
      <c r="AS429" s="15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CA429" s="17"/>
    </row>
    <row r="430" spans="45:79">
      <c r="AS430" s="15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CA430" s="17"/>
    </row>
    <row r="431" spans="45:79">
      <c r="AS431" s="15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CA431" s="17"/>
    </row>
    <row r="432" spans="45:79">
      <c r="AS432" s="15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CA432" s="17"/>
    </row>
    <row r="433" spans="45:79">
      <c r="AS433" s="15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CA433" s="17"/>
    </row>
    <row r="434" spans="45:79">
      <c r="AS434" s="15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CA434" s="17"/>
    </row>
    <row r="435" spans="45:79">
      <c r="AS435" s="15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CA435" s="17"/>
    </row>
    <row r="436" spans="45:79">
      <c r="AS436" s="15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CA436" s="17"/>
    </row>
    <row r="437" spans="45:79">
      <c r="AS437" s="15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CA437" s="17"/>
    </row>
    <row r="438" spans="45:79">
      <c r="AS438" s="15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CA438" s="17"/>
    </row>
    <row r="439" spans="45:79">
      <c r="AS439" s="15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CA439" s="17"/>
    </row>
    <row r="440" spans="45:79">
      <c r="AS440" s="15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CA440" s="17"/>
    </row>
    <row r="441" spans="45:79">
      <c r="AS441" s="15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CA441" s="17"/>
    </row>
    <row r="442" spans="45:79">
      <c r="AS442" s="15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CA442" s="17"/>
    </row>
    <row r="443" spans="45:79">
      <c r="AS443" s="15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CA443" s="17"/>
    </row>
    <row r="444" spans="45:79">
      <c r="AS444" s="15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CA444" s="17"/>
    </row>
    <row r="445" spans="45:79">
      <c r="AS445" s="15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CA445" s="17"/>
    </row>
    <row r="446" spans="45:79">
      <c r="AS446" s="15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CA446" s="17"/>
    </row>
    <row r="447" spans="45:79">
      <c r="AS447" s="15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CA447" s="17"/>
    </row>
    <row r="448" spans="45:79">
      <c r="AS448" s="15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CA448" s="17"/>
    </row>
    <row r="449" spans="45:79">
      <c r="AS449" s="15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CA449" s="17"/>
    </row>
    <row r="450" spans="45:79">
      <c r="AS450" s="15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CA450" s="17"/>
    </row>
    <row r="451" spans="45:79">
      <c r="AS451" s="15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CA451" s="17"/>
    </row>
    <row r="452" spans="45:79">
      <c r="AS452" s="15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CA452" s="17"/>
    </row>
    <row r="453" spans="45:79">
      <c r="AS453" s="15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CA453" s="17"/>
    </row>
    <row r="454" spans="45:79">
      <c r="AS454" s="15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CA454" s="17"/>
    </row>
    <row r="455" spans="45:79">
      <c r="AS455" s="15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CA455" s="17"/>
    </row>
    <row r="456" spans="45:79">
      <c r="AS456" s="15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CA456" s="17"/>
    </row>
    <row r="457" spans="45:79">
      <c r="AS457" s="15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CA457" s="17"/>
    </row>
    <row r="458" spans="45:79">
      <c r="AS458" s="15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CA458" s="17"/>
    </row>
    <row r="459" spans="45:79">
      <c r="AS459" s="15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CA459" s="17"/>
    </row>
    <row r="460" spans="45:79">
      <c r="AS460" s="15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CA460" s="17"/>
    </row>
    <row r="461" spans="45:79">
      <c r="AS461" s="15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CA461" s="17"/>
    </row>
    <row r="462" spans="45:79">
      <c r="AS462" s="15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CA462" s="17"/>
    </row>
    <row r="463" spans="45:79">
      <c r="AS463" s="15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CA463" s="17"/>
    </row>
    <row r="464" spans="45:79">
      <c r="AS464" s="15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CA464" s="17"/>
    </row>
    <row r="465" spans="45:79">
      <c r="AS465" s="15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CA465" s="17"/>
    </row>
    <row r="466" spans="45:79">
      <c r="AS466" s="15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CA466" s="17"/>
    </row>
    <row r="467" spans="45:79">
      <c r="AS467" s="15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CA467" s="17"/>
    </row>
    <row r="468" spans="45:79">
      <c r="AS468" s="15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CA468" s="17"/>
    </row>
    <row r="469" spans="45:79">
      <c r="AS469" s="15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CA469" s="17"/>
    </row>
    <row r="470" spans="45:79">
      <c r="AS470" s="15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CA470" s="17"/>
    </row>
    <row r="471" spans="45:79">
      <c r="AS471" s="15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CA471" s="17"/>
    </row>
    <row r="472" spans="45:79">
      <c r="AS472" s="15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CA472" s="17"/>
    </row>
    <row r="473" spans="45:79">
      <c r="AS473" s="15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CA473" s="17"/>
    </row>
    <row r="474" spans="45:79">
      <c r="AS474" s="15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CA474" s="17"/>
    </row>
    <row r="475" spans="45:79">
      <c r="AS475" s="15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CA475" s="17"/>
    </row>
    <row r="476" spans="45:79">
      <c r="AS476" s="15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CA476" s="17"/>
    </row>
    <row r="477" spans="45:79">
      <c r="AS477" s="15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CA477" s="17"/>
    </row>
    <row r="478" spans="45:79">
      <c r="AS478" s="15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CA478" s="17"/>
    </row>
    <row r="479" spans="45:79">
      <c r="AS479" s="15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CA479" s="17"/>
    </row>
    <row r="480" spans="45:79">
      <c r="AS480" s="15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CA480" s="17"/>
    </row>
    <row r="481" spans="45:79">
      <c r="AS481" s="15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CA481" s="17"/>
    </row>
    <row r="482" spans="45:79">
      <c r="AS482" s="15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CA482" s="17"/>
    </row>
    <row r="483" spans="45:79">
      <c r="AS483" s="15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CA483" s="17"/>
    </row>
    <row r="484" spans="45:79">
      <c r="AS484" s="15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CA484" s="17"/>
    </row>
    <row r="485" spans="45:79">
      <c r="AS485" s="15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CA485" s="17"/>
    </row>
    <row r="486" spans="45:79">
      <c r="AS486" s="15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CA486" s="17"/>
    </row>
    <row r="487" spans="45:79">
      <c r="AS487" s="15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CA487" s="17"/>
    </row>
    <row r="488" spans="45:79">
      <c r="AS488" s="15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CA488" s="17"/>
    </row>
    <row r="489" spans="45:79">
      <c r="AS489" s="15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CA489" s="17"/>
    </row>
    <row r="490" spans="45:79">
      <c r="AS490" s="15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CA490" s="17"/>
    </row>
    <row r="491" spans="45:79">
      <c r="AS491" s="15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CA491" s="17"/>
    </row>
    <row r="492" spans="45:79">
      <c r="AS492" s="15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CA492" s="17"/>
    </row>
    <row r="493" spans="45:79">
      <c r="AS493" s="15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CA493" s="17"/>
    </row>
    <row r="494" spans="45:79">
      <c r="AS494" s="15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CA494" s="17"/>
    </row>
    <row r="495" spans="45:79">
      <c r="AS495" s="15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CA495" s="17"/>
    </row>
    <row r="496" spans="45:79">
      <c r="AS496" s="15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CA496" s="17"/>
    </row>
    <row r="497" spans="45:79">
      <c r="AS497" s="15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CA497" s="17"/>
    </row>
    <row r="498" spans="45:79">
      <c r="AS498" s="15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CA498" s="17"/>
    </row>
    <row r="499" spans="45:79">
      <c r="AS499" s="15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CA499" s="17"/>
    </row>
    <row r="500" spans="45:79">
      <c r="AS500" s="15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CA500" s="17"/>
    </row>
    <row r="501" spans="45:79">
      <c r="AS501" s="15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CA501" s="17"/>
    </row>
    <row r="502" spans="45:79">
      <c r="AS502" s="15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CA502" s="17"/>
    </row>
    <row r="503" spans="45:79">
      <c r="AS503" s="15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CA503" s="17"/>
    </row>
    <row r="504" spans="45:79">
      <c r="AS504" s="15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CA504" s="17"/>
    </row>
    <row r="505" spans="45:79">
      <c r="AS505" s="15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CA505" s="17"/>
    </row>
    <row r="506" spans="45:79">
      <c r="AS506" s="15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CA506" s="17"/>
    </row>
    <row r="507" spans="45:79">
      <c r="AS507" s="15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CA507" s="17"/>
    </row>
    <row r="508" spans="45:79">
      <c r="AS508" s="15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CA508" s="17"/>
    </row>
    <row r="509" spans="45:79">
      <c r="AS509" s="15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CA509" s="17"/>
    </row>
    <row r="510" spans="45:79">
      <c r="AS510" s="15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CA510" s="17"/>
    </row>
    <row r="511" spans="45:79">
      <c r="AS511" s="15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CA511" s="17"/>
    </row>
    <row r="512" spans="45:79">
      <c r="AS512" s="15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CA512" s="17"/>
    </row>
    <row r="513" spans="45:79">
      <c r="AS513" s="15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CA513" s="17"/>
    </row>
    <row r="514" spans="45:79">
      <c r="AS514" s="15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CA514" s="17"/>
    </row>
    <row r="515" spans="45:79">
      <c r="AS515" s="15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CA515" s="17"/>
    </row>
    <row r="516" spans="45:79">
      <c r="AS516" s="15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CA516" s="17"/>
    </row>
    <row r="517" spans="45:79">
      <c r="AS517" s="15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CA517" s="17"/>
    </row>
    <row r="518" spans="45:79">
      <c r="AS518" s="15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CA518" s="17"/>
    </row>
    <row r="519" spans="45:79">
      <c r="AS519" s="15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CA519" s="17"/>
    </row>
    <row r="520" spans="45:79">
      <c r="AS520" s="15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CA520" s="17"/>
    </row>
    <row r="521" spans="45:79">
      <c r="AS521" s="15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CA521" s="17"/>
    </row>
    <row r="522" spans="45:79">
      <c r="AS522" s="15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CA522" s="17"/>
    </row>
    <row r="523" spans="45:79">
      <c r="AS523" s="15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CA523" s="17"/>
    </row>
    <row r="524" spans="45:79">
      <c r="AS524" s="15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CA524" s="17"/>
    </row>
    <row r="525" spans="45:79">
      <c r="AS525" s="15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CA525" s="17"/>
    </row>
    <row r="526" spans="45:79">
      <c r="AS526" s="15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CA526" s="17"/>
    </row>
    <row r="527" spans="45:79">
      <c r="AS527" s="15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CA527" s="17"/>
    </row>
    <row r="528" spans="45:79">
      <c r="AS528" s="15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CA528" s="17"/>
    </row>
    <row r="529" spans="45:79">
      <c r="AS529" s="15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CA529" s="17"/>
    </row>
    <row r="530" spans="45:79">
      <c r="AS530" s="15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CA530" s="17"/>
    </row>
    <row r="531" spans="45:79">
      <c r="AS531" s="15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CA531" s="17"/>
    </row>
    <row r="532" spans="45:79">
      <c r="AS532" s="15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CA532" s="17"/>
    </row>
    <row r="533" spans="45:79">
      <c r="AS533" s="15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CA533" s="17"/>
    </row>
    <row r="534" spans="45:79">
      <c r="AS534" s="15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CA534" s="17"/>
    </row>
    <row r="535" spans="45:79">
      <c r="AS535" s="15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CA535" s="17"/>
    </row>
    <row r="536" spans="45:79">
      <c r="AS536" s="15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CA536" s="17"/>
    </row>
    <row r="537" spans="45:79">
      <c r="AS537" s="15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CA537" s="17"/>
    </row>
    <row r="538" spans="45:79">
      <c r="AS538" s="15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CA538" s="17"/>
    </row>
    <row r="539" spans="45:79">
      <c r="AS539" s="15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CA539" s="17"/>
    </row>
    <row r="540" spans="45:79">
      <c r="AS540" s="15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CA540" s="17"/>
    </row>
    <row r="541" spans="45:79">
      <c r="AS541" s="15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CA541" s="17"/>
    </row>
    <row r="542" spans="45:79">
      <c r="AS542" s="15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CA542" s="17"/>
    </row>
    <row r="543" spans="45:79">
      <c r="AS543" s="15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CA543" s="17"/>
    </row>
    <row r="544" spans="45:79">
      <c r="AS544" s="15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CA544" s="17"/>
    </row>
    <row r="545" spans="45:79">
      <c r="AS545" s="15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CA545" s="17"/>
    </row>
    <row r="546" spans="45:79">
      <c r="AS546" s="15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CA546" s="17"/>
    </row>
    <row r="547" spans="45:79">
      <c r="AS547" s="15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CA547" s="17"/>
    </row>
    <row r="548" spans="45:79">
      <c r="AS548" s="15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CA548" s="17"/>
    </row>
    <row r="549" spans="45:79">
      <c r="AS549" s="15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CA549" s="17"/>
    </row>
    <row r="550" spans="45:79">
      <c r="AS550" s="15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CA550" s="17"/>
    </row>
    <row r="551" spans="45:79">
      <c r="AS551" s="15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CA551" s="17"/>
    </row>
    <row r="552" spans="45:79">
      <c r="AS552" s="15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CA552" s="17"/>
    </row>
    <row r="553" spans="45:79">
      <c r="AS553" s="15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CA553" s="17"/>
    </row>
    <row r="554" spans="45:79">
      <c r="AS554" s="15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CA554" s="17"/>
    </row>
    <row r="555" spans="45:79">
      <c r="AS555" s="15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CA555" s="17"/>
    </row>
    <row r="556" spans="45:79">
      <c r="AS556" s="15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CA556" s="17"/>
    </row>
    <row r="557" spans="45:79">
      <c r="AS557" s="15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CA557" s="17"/>
    </row>
    <row r="558" spans="45:79">
      <c r="AS558" s="15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CA558" s="17"/>
    </row>
    <row r="559" spans="45:79">
      <c r="AS559" s="15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CA559" s="17"/>
    </row>
    <row r="560" spans="45:79">
      <c r="AS560" s="15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CA560" s="17"/>
    </row>
    <row r="561" spans="45:79">
      <c r="AS561" s="15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CA561" s="17"/>
    </row>
    <row r="562" spans="45:79">
      <c r="AS562" s="15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CA562" s="17"/>
    </row>
    <row r="563" spans="45:79">
      <c r="AS563" s="15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CA563" s="17"/>
    </row>
    <row r="564" spans="45:79">
      <c r="AS564" s="15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CA564" s="17"/>
    </row>
    <row r="565" spans="45:79">
      <c r="AS565" s="15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CA565" s="17"/>
    </row>
    <row r="566" spans="45:79">
      <c r="AS566" s="15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CA566" s="17"/>
    </row>
    <row r="567" spans="45:79">
      <c r="AS567" s="15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CA567" s="17"/>
    </row>
    <row r="568" spans="45:79">
      <c r="AS568" s="15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CA568" s="17"/>
    </row>
    <row r="569" spans="45:79">
      <c r="AS569" s="15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CA569" s="17"/>
    </row>
    <row r="570" spans="45:79">
      <c r="AS570" s="15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CA570" s="17"/>
    </row>
    <row r="571" spans="45:79">
      <c r="AS571" s="15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CA571" s="17"/>
    </row>
    <row r="572" spans="45:79">
      <c r="AS572" s="15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CA572" s="17"/>
    </row>
    <row r="573" spans="45:79">
      <c r="AS573" s="15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CA573" s="17"/>
    </row>
    <row r="574" spans="45:79">
      <c r="AS574" s="15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CA574" s="17"/>
    </row>
    <row r="575" spans="45:79">
      <c r="AS575" s="15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CA575" s="17"/>
    </row>
    <row r="576" spans="45:79">
      <c r="AS576" s="15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CA576" s="17"/>
    </row>
    <row r="577" spans="45:79">
      <c r="AS577" s="15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CA577" s="17"/>
    </row>
    <row r="578" spans="45:79">
      <c r="AS578" s="15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CA578" s="17"/>
    </row>
    <row r="579" spans="45:79">
      <c r="AS579" s="15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CA579" s="17"/>
    </row>
    <row r="580" spans="45:79">
      <c r="AS580" s="15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CA580" s="17"/>
    </row>
    <row r="581" spans="45:79">
      <c r="AS581" s="15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CA581" s="17"/>
    </row>
    <row r="582" spans="45:79">
      <c r="AS582" s="15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CA582" s="17"/>
    </row>
    <row r="583" spans="45:79">
      <c r="AS583" s="15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CA583" s="17"/>
    </row>
    <row r="584" spans="45:79">
      <c r="AS584" s="15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CA584" s="17"/>
    </row>
    <row r="585" spans="45:79">
      <c r="AS585" s="15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CA585" s="17"/>
    </row>
    <row r="586" spans="45:79">
      <c r="AS586" s="15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CA586" s="17"/>
    </row>
    <row r="587" spans="45:79">
      <c r="AS587" s="15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CA587" s="17"/>
    </row>
    <row r="588" spans="45:79">
      <c r="AS588" s="15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CA588" s="17"/>
    </row>
    <row r="589" spans="45:79">
      <c r="AS589" s="15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CA589" s="17"/>
    </row>
    <row r="590" spans="45:79">
      <c r="AS590" s="15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CA590" s="17"/>
    </row>
    <row r="591" spans="45:79">
      <c r="AS591" s="15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CA591" s="17"/>
    </row>
    <row r="592" spans="45:79">
      <c r="AS592" s="15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CA592" s="17"/>
    </row>
    <row r="593" spans="45:79">
      <c r="AS593" s="15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CA593" s="17"/>
    </row>
    <row r="594" spans="45:79">
      <c r="AS594" s="15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CA594" s="17"/>
    </row>
    <row r="595" spans="45:79">
      <c r="AS595" s="15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CA595" s="17"/>
    </row>
    <row r="596" spans="45:79">
      <c r="AS596" s="15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CA596" s="17"/>
    </row>
    <row r="597" spans="45:79">
      <c r="AS597" s="15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CA597" s="17"/>
    </row>
    <row r="598" spans="45:79">
      <c r="AS598" s="15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CA598" s="17"/>
    </row>
    <row r="599" spans="45:79">
      <c r="AS599" s="15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CA599" s="17"/>
    </row>
    <row r="600" spans="45:79">
      <c r="AS600" s="15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CA600" s="17"/>
    </row>
    <row r="601" spans="45:79">
      <c r="AS601" s="15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CA601" s="17"/>
    </row>
    <row r="602" spans="45:79">
      <c r="AS602" s="15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CA602" s="17"/>
    </row>
    <row r="603" spans="45:79">
      <c r="AS603" s="15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CA603" s="17"/>
    </row>
    <row r="604" spans="45:79">
      <c r="AS604" s="15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CA604" s="17"/>
    </row>
    <row r="605" spans="45:79">
      <c r="AS605" s="15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CA605" s="17"/>
    </row>
    <row r="606" spans="45:79">
      <c r="AS606" s="15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CA606" s="17"/>
    </row>
    <row r="607" spans="45:79">
      <c r="AS607" s="15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CA607" s="17"/>
    </row>
    <row r="608" spans="45:79">
      <c r="AS608" s="15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CA608" s="17"/>
    </row>
    <row r="609" spans="45:79">
      <c r="AS609" s="15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CA609" s="17"/>
    </row>
    <row r="610" spans="45:79">
      <c r="AS610" s="15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CA610" s="17"/>
    </row>
    <row r="611" spans="45:79">
      <c r="AS611" s="15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CA611" s="17"/>
    </row>
    <row r="612" spans="45:79">
      <c r="AS612" s="15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CA612" s="17"/>
    </row>
    <row r="613" spans="45:79">
      <c r="AS613" s="15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CA613" s="17"/>
    </row>
    <row r="614" spans="45:79">
      <c r="AS614" s="15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CA614" s="17"/>
    </row>
    <row r="615" spans="45:79">
      <c r="AS615" s="15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CA615" s="17"/>
    </row>
    <row r="616" spans="45:79">
      <c r="AS616" s="15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CA616" s="17"/>
    </row>
    <row r="617" spans="45:79">
      <c r="AS617" s="15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CA617" s="17"/>
    </row>
    <row r="618" spans="45:79">
      <c r="AS618" s="15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CA618" s="17"/>
    </row>
    <row r="619" spans="45:79">
      <c r="AS619" s="15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CA619" s="17"/>
    </row>
    <row r="620" spans="45:79">
      <c r="AS620" s="15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CA620" s="17"/>
    </row>
    <row r="621" spans="45:79">
      <c r="AS621" s="15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CA621" s="17"/>
    </row>
    <row r="622" spans="45:79">
      <c r="AS622" s="15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CA622" s="17"/>
    </row>
    <row r="623" spans="45:79">
      <c r="AS623" s="15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CA623" s="17"/>
    </row>
    <row r="624" spans="45:79">
      <c r="AS624" s="15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CA624" s="17"/>
    </row>
    <row r="625" spans="45:79">
      <c r="AS625" s="15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CA625" s="17"/>
    </row>
    <row r="626" spans="45:79">
      <c r="AS626" s="15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CA626" s="17"/>
    </row>
    <row r="627" spans="45:79">
      <c r="AS627" s="15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CA627" s="17"/>
    </row>
    <row r="628" spans="45:79">
      <c r="AS628" s="15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CA628" s="17"/>
    </row>
    <row r="629" spans="45:79">
      <c r="AS629" s="15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CA629" s="17"/>
    </row>
    <row r="630" spans="45:79">
      <c r="AS630" s="15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CA630" s="17"/>
    </row>
    <row r="631" spans="45:79">
      <c r="AS631" s="15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CA631" s="17"/>
    </row>
    <row r="632" spans="45:79">
      <c r="AS632" s="15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CA632" s="17"/>
    </row>
    <row r="633" spans="45:79">
      <c r="AS633" s="15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CA633" s="17"/>
    </row>
    <row r="634" spans="45:79">
      <c r="AS634" s="15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CA634" s="17"/>
    </row>
    <row r="635" spans="45:79">
      <c r="AS635" s="15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CA635" s="17"/>
    </row>
    <row r="636" spans="45:79">
      <c r="AS636" s="15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CA636" s="17"/>
    </row>
    <row r="637" spans="45:79">
      <c r="AS637" s="15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CA637" s="17"/>
    </row>
    <row r="638" spans="45:79">
      <c r="AS638" s="15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CA638" s="17"/>
    </row>
    <row r="639" spans="45:79">
      <c r="AS639" s="15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CA639" s="17"/>
    </row>
    <row r="640" spans="45:79">
      <c r="AS640" s="15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CA640" s="17"/>
    </row>
    <row r="641" spans="45:79">
      <c r="AS641" s="15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CA641" s="17"/>
    </row>
    <row r="642" spans="45:79">
      <c r="AS642" s="15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CA642" s="17"/>
    </row>
    <row r="643" spans="45:79">
      <c r="AS643" s="15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CA643" s="17"/>
    </row>
    <row r="644" spans="45:79">
      <c r="AS644" s="15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CA644" s="17"/>
    </row>
    <row r="645" spans="45:79">
      <c r="AS645" s="15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CA645" s="17"/>
    </row>
    <row r="646" spans="45:79">
      <c r="AS646" s="15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CA646" s="17"/>
    </row>
    <row r="647" spans="45:79">
      <c r="AS647" s="15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CA647" s="17"/>
    </row>
    <row r="648" spans="45:79">
      <c r="AS648" s="15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CA648" s="17"/>
    </row>
    <row r="649" spans="45:79">
      <c r="AS649" s="15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CA649" s="17"/>
    </row>
    <row r="650" spans="45:79">
      <c r="AS650" s="15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CA650" s="17"/>
    </row>
    <row r="651" spans="45:79">
      <c r="AS651" s="15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CA651" s="17"/>
    </row>
    <row r="652" spans="45:79">
      <c r="AS652" s="15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CA652" s="17"/>
    </row>
    <row r="653" spans="45:79">
      <c r="AS653" s="15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CA653" s="17"/>
    </row>
    <row r="654" spans="45:79">
      <c r="AS654" s="15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CA654" s="17"/>
    </row>
    <row r="655" spans="45:79">
      <c r="AS655" s="15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CA655" s="17"/>
    </row>
    <row r="656" spans="45:79">
      <c r="AS656" s="15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CA656" s="17"/>
    </row>
    <row r="657" spans="45:79">
      <c r="AS657" s="15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CA657" s="17"/>
    </row>
    <row r="658" spans="45:79">
      <c r="AS658" s="15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CA658" s="17"/>
    </row>
    <row r="659" spans="45:79">
      <c r="AS659" s="15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CA659" s="17"/>
    </row>
    <row r="660" spans="45:79">
      <c r="AS660" s="15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CA660" s="17"/>
    </row>
    <row r="661" spans="45:79">
      <c r="AS661" s="15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CA661" s="17"/>
    </row>
    <row r="662" spans="45:79">
      <c r="AS662" s="15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CA662" s="17"/>
    </row>
    <row r="663" spans="45:79">
      <c r="AS663" s="15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CA663" s="17"/>
    </row>
    <row r="664" spans="45:79">
      <c r="AS664" s="15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CA664" s="17"/>
    </row>
    <row r="665" spans="45:79">
      <c r="AS665" s="15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CA665" s="17"/>
    </row>
    <row r="666" spans="45:79">
      <c r="AS666" s="15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CA666" s="17"/>
    </row>
    <row r="667" spans="45:79">
      <c r="AS667" s="15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CA667" s="17"/>
    </row>
    <row r="668" spans="45:79">
      <c r="AS668" s="15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CA668" s="17"/>
    </row>
    <row r="669" spans="45:79">
      <c r="AS669" s="15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CA669" s="17"/>
    </row>
    <row r="670" spans="45:79">
      <c r="AS670" s="15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CA670" s="17"/>
    </row>
    <row r="671" spans="45:79">
      <c r="AS671" s="15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CA671" s="17"/>
    </row>
    <row r="672" spans="45:79">
      <c r="AS672" s="15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CA672" s="17"/>
    </row>
    <row r="673" spans="45:79">
      <c r="AS673" s="15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CA673" s="17"/>
    </row>
    <row r="674" spans="45:79">
      <c r="AS674" s="15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CA674" s="17"/>
    </row>
    <row r="675" spans="45:79">
      <c r="AS675" s="15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CA675" s="17"/>
    </row>
    <row r="676" spans="45:79">
      <c r="AS676" s="15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CA676" s="17"/>
    </row>
    <row r="677" spans="45:79">
      <c r="AS677" s="15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CA677" s="17"/>
    </row>
    <row r="678" spans="45:79">
      <c r="AS678" s="15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CA678" s="17"/>
    </row>
    <row r="679" spans="45:79">
      <c r="AS679" s="15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CA679" s="17"/>
    </row>
    <row r="680" spans="45:79">
      <c r="AS680" s="15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CA680" s="17"/>
    </row>
    <row r="681" spans="45:79">
      <c r="AS681" s="15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CA681" s="17"/>
    </row>
    <row r="682" spans="45:79">
      <c r="AS682" s="15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CA682" s="17"/>
    </row>
    <row r="683" spans="45:79">
      <c r="AS683" s="15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CA683" s="17"/>
    </row>
    <row r="684" spans="45:79">
      <c r="AS684" s="15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CA684" s="17"/>
    </row>
    <row r="685" spans="45:79">
      <c r="AS685" s="15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CA685" s="17"/>
    </row>
    <row r="686" spans="45:79">
      <c r="AS686" s="15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CA686" s="17"/>
    </row>
    <row r="687" spans="45:79">
      <c r="AS687" s="15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CA687" s="17"/>
    </row>
    <row r="688" spans="45:79">
      <c r="AS688" s="15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CA688" s="17"/>
    </row>
    <row r="689" spans="45:79">
      <c r="AS689" s="15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CA689" s="17"/>
    </row>
    <row r="690" spans="45:79">
      <c r="AS690" s="15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CA690" s="17"/>
    </row>
    <row r="691" spans="45:79">
      <c r="AS691" s="15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CA691" s="17"/>
    </row>
    <row r="692" spans="45:79">
      <c r="AS692" s="15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CA692" s="17"/>
    </row>
    <row r="693" spans="45:79">
      <c r="AS693" s="15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CA693" s="17"/>
    </row>
    <row r="694" spans="45:79">
      <c r="AS694" s="15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CA694" s="17"/>
    </row>
    <row r="695" spans="45:79">
      <c r="AS695" s="15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CA695" s="17"/>
    </row>
    <row r="696" spans="45:79">
      <c r="AS696" s="15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CA696" s="17"/>
    </row>
    <row r="697" spans="45:79">
      <c r="AS697" s="15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CA697" s="17"/>
    </row>
    <row r="698" spans="45:79">
      <c r="AS698" s="15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CA698" s="17"/>
    </row>
    <row r="699" spans="45:79">
      <c r="AS699" s="15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CA699" s="17"/>
    </row>
    <row r="700" spans="45:79">
      <c r="AS700" s="15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CA700" s="17"/>
    </row>
    <row r="701" spans="45:79">
      <c r="AS701" s="15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CA701" s="17"/>
    </row>
    <row r="702" spans="45:79">
      <c r="AS702" s="15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CA702" s="17"/>
    </row>
    <row r="703" spans="45:79">
      <c r="AS703" s="15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CA703" s="17"/>
    </row>
    <row r="704" spans="45:79">
      <c r="AS704" s="15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CA704" s="17"/>
    </row>
    <row r="705" spans="45:79">
      <c r="AS705" s="15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CA705" s="17"/>
    </row>
    <row r="706" spans="45:79">
      <c r="AS706" s="15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CA706" s="17"/>
    </row>
    <row r="707" spans="45:79">
      <c r="AS707" s="15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CA707" s="17"/>
    </row>
    <row r="708" spans="45:79">
      <c r="AS708" s="15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CA708" s="17"/>
    </row>
    <row r="709" spans="45:79">
      <c r="AS709" s="15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CA709" s="17"/>
    </row>
    <row r="710" spans="45:79">
      <c r="AS710" s="15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CA710" s="17"/>
    </row>
    <row r="711" spans="45:79">
      <c r="AS711" s="15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CA711" s="17"/>
    </row>
    <row r="712" spans="45:79">
      <c r="AS712" s="15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CA712" s="17"/>
    </row>
    <row r="713" spans="45:79">
      <c r="AS713" s="15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CA713" s="17"/>
    </row>
    <row r="714" spans="45:79">
      <c r="AS714" s="15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CA714" s="17"/>
    </row>
    <row r="715" spans="45:79">
      <c r="AS715" s="15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CA715" s="17"/>
    </row>
    <row r="716" spans="45:79">
      <c r="AS716" s="15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CA716" s="17"/>
    </row>
    <row r="717" spans="45:79">
      <c r="AS717" s="15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CA717" s="17"/>
    </row>
    <row r="718" spans="45:79">
      <c r="AS718" s="15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CA718" s="17"/>
    </row>
    <row r="719" spans="45:79">
      <c r="AS719" s="15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CA719" s="17"/>
    </row>
    <row r="720" spans="45:79">
      <c r="AS720" s="15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CA720" s="17"/>
    </row>
    <row r="721" spans="45:79">
      <c r="AS721" s="15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CA721" s="17"/>
    </row>
    <row r="722" spans="45:79">
      <c r="AS722" s="15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CA722" s="17"/>
    </row>
    <row r="723" spans="45:79">
      <c r="AS723" s="15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CA723" s="17"/>
    </row>
    <row r="724" spans="45:79">
      <c r="AS724" s="15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CA724" s="17"/>
    </row>
    <row r="725" spans="45:79">
      <c r="AS725" s="15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CA725" s="17"/>
    </row>
    <row r="726" spans="45:79">
      <c r="AS726" s="15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CA726" s="17"/>
    </row>
    <row r="727" spans="45:79">
      <c r="AS727" s="15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CA727" s="17"/>
    </row>
    <row r="728" spans="45:79">
      <c r="AS728" s="15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CA728" s="17"/>
    </row>
    <row r="729" spans="45:79">
      <c r="AS729" s="15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CA729" s="17"/>
    </row>
    <row r="730" spans="45:79">
      <c r="AS730" s="15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CA730" s="17"/>
    </row>
    <row r="731" spans="45:79">
      <c r="AS731" s="15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CA731" s="17"/>
    </row>
    <row r="732" spans="45:79">
      <c r="AS732" s="15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CA732" s="17"/>
    </row>
    <row r="733" spans="45:79">
      <c r="AS733" s="15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CA733" s="17"/>
    </row>
    <row r="734" spans="45:79">
      <c r="AS734" s="15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CA734" s="17"/>
    </row>
    <row r="735" spans="45:79">
      <c r="AS735" s="15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CA735" s="17"/>
    </row>
    <row r="736" spans="45:79">
      <c r="AS736" s="15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CA736" s="17"/>
    </row>
    <row r="737" spans="45:79">
      <c r="AS737" s="15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CA737" s="17"/>
    </row>
    <row r="738" spans="45:79">
      <c r="AS738" s="15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CA738" s="17"/>
    </row>
    <row r="739" spans="45:79">
      <c r="AS739" s="15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CA739" s="17"/>
    </row>
    <row r="740" spans="45:79">
      <c r="AS740" s="15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CA740" s="17"/>
    </row>
    <row r="741" spans="45:79">
      <c r="AS741" s="15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CA741" s="17"/>
    </row>
    <row r="742" spans="45:79">
      <c r="AS742" s="15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CA742" s="17"/>
    </row>
    <row r="743" spans="45:79">
      <c r="AS743" s="15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CA743" s="17"/>
    </row>
    <row r="744" spans="45:79">
      <c r="AS744" s="15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CA744" s="17"/>
    </row>
    <row r="745" spans="45:79">
      <c r="AS745" s="15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CA745" s="17"/>
    </row>
    <row r="746" spans="45:79">
      <c r="AS746" s="15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CA746" s="17"/>
    </row>
    <row r="747" spans="45:79">
      <c r="AS747" s="15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CA747" s="17"/>
    </row>
    <row r="748" spans="45:79">
      <c r="AS748" s="15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CA748" s="17"/>
    </row>
    <row r="749" spans="45:79">
      <c r="AS749" s="15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CA749" s="17"/>
    </row>
    <row r="750" spans="45:79">
      <c r="AS750" s="15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CA750" s="17"/>
    </row>
    <row r="751" spans="45:79">
      <c r="AS751" s="15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CA751" s="17"/>
    </row>
    <row r="752" spans="45:79">
      <c r="AS752" s="15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CA752" s="17"/>
    </row>
    <row r="753" spans="45:79">
      <c r="AS753" s="15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CA753" s="17"/>
    </row>
    <row r="754" spans="45:79">
      <c r="AS754" s="15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CA754" s="17"/>
    </row>
    <row r="755" spans="45:79">
      <c r="AS755" s="15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CA755" s="17"/>
    </row>
    <row r="756" spans="45:79">
      <c r="AS756" s="15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CA756" s="17"/>
    </row>
    <row r="757" spans="45:79">
      <c r="AS757" s="15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CA757" s="17"/>
    </row>
    <row r="758" spans="45:79">
      <c r="AS758" s="15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CA758" s="17"/>
    </row>
    <row r="759" spans="45:79">
      <c r="AS759" s="15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CA759" s="17"/>
    </row>
    <row r="760" spans="45:79">
      <c r="AS760" s="15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CA760" s="17"/>
    </row>
    <row r="761" spans="45:79">
      <c r="AS761" s="15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CA761" s="17"/>
    </row>
    <row r="762" spans="45:79">
      <c r="AS762" s="15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CA762" s="17"/>
    </row>
    <row r="763" spans="45:79">
      <c r="AS763" s="15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CA763" s="17"/>
    </row>
    <row r="764" spans="45:79">
      <c r="AS764" s="15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CA764" s="17"/>
    </row>
    <row r="765" spans="45:79">
      <c r="AS765" s="15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CA765" s="17"/>
    </row>
    <row r="766" spans="45:79">
      <c r="AS766" s="15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CA766" s="17"/>
    </row>
    <row r="767" spans="45:79">
      <c r="AS767" s="15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CA767" s="17"/>
    </row>
    <row r="768" spans="45:79">
      <c r="AS768" s="15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CA768" s="17"/>
    </row>
    <row r="769" spans="45:79">
      <c r="AS769" s="15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CA769" s="17"/>
    </row>
    <row r="770" spans="45:79">
      <c r="AS770" s="15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CA770" s="17"/>
    </row>
    <row r="771" spans="45:79">
      <c r="AS771" s="15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CA771" s="17"/>
    </row>
    <row r="772" spans="45:79">
      <c r="AS772" s="15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CA772" s="17"/>
    </row>
    <row r="773" spans="45:79">
      <c r="AS773" s="15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CA773" s="17"/>
    </row>
    <row r="774" spans="45:79">
      <c r="AS774" s="15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CA774" s="17"/>
    </row>
    <row r="775" spans="45:79">
      <c r="AS775" s="15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CA775" s="17"/>
    </row>
    <row r="776" spans="45:79">
      <c r="AS776" s="15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CA776" s="17"/>
    </row>
    <row r="777" spans="45:79">
      <c r="AS777" s="15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CA777" s="17"/>
    </row>
    <row r="778" spans="45:79">
      <c r="AS778" s="15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CA778" s="17"/>
    </row>
    <row r="779" spans="45:79">
      <c r="AS779" s="15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CA779" s="17"/>
    </row>
    <row r="780" spans="45:79">
      <c r="AS780" s="15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CA780" s="17"/>
    </row>
    <row r="781" spans="45:79">
      <c r="AS781" s="15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CA781" s="17"/>
    </row>
    <row r="782" spans="45:79">
      <c r="AS782" s="15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CA782" s="17"/>
    </row>
    <row r="783" spans="45:79">
      <c r="AS783" s="15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CA783" s="17"/>
    </row>
    <row r="784" spans="45:79">
      <c r="AS784" s="15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CA784" s="17"/>
    </row>
    <row r="785" spans="45:79">
      <c r="AS785" s="15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CA785" s="17"/>
    </row>
    <row r="786" spans="45:79">
      <c r="AS786" s="15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CA786" s="17"/>
    </row>
    <row r="787" spans="45:79">
      <c r="AS787" s="15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CA787" s="17"/>
    </row>
    <row r="788" spans="45:79">
      <c r="AS788" s="15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CA788" s="17"/>
    </row>
    <row r="789" spans="45:79">
      <c r="AS789" s="15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CA789" s="17"/>
    </row>
    <row r="790" spans="45:79">
      <c r="AS790" s="15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CA790" s="17"/>
    </row>
    <row r="791" spans="45:79">
      <c r="AS791" s="15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CA791" s="17"/>
    </row>
    <row r="792" spans="45:79">
      <c r="AS792" s="15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CA792" s="17"/>
    </row>
    <row r="793" spans="45:79">
      <c r="AS793" s="15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CA793" s="17"/>
    </row>
    <row r="794" spans="45:79">
      <c r="AS794" s="15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CA794" s="17"/>
    </row>
    <row r="795" spans="45:79">
      <c r="AS795" s="15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CA795" s="17"/>
    </row>
    <row r="796" spans="45:79">
      <c r="AS796" s="15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CA796" s="17"/>
    </row>
    <row r="797" spans="45:79">
      <c r="AS797" s="15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CA797" s="17"/>
    </row>
    <row r="798" spans="45:79">
      <c r="AS798" s="15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CA798" s="17"/>
    </row>
    <row r="799" spans="45:79">
      <c r="AS799" s="15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CA799" s="17"/>
    </row>
    <row r="800" spans="45:79">
      <c r="AS800" s="15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CA800" s="17"/>
    </row>
    <row r="801" spans="45:79">
      <c r="AS801" s="15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CA801" s="17"/>
    </row>
    <row r="802" spans="45:79">
      <c r="AS802" s="15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CA802" s="17"/>
    </row>
    <row r="803" spans="45:79">
      <c r="AS803" s="15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CA803" s="17"/>
    </row>
    <row r="804" spans="45:79">
      <c r="AS804" s="15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CA804" s="17"/>
    </row>
    <row r="805" spans="45:79">
      <c r="AS805" s="15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CA805" s="17"/>
    </row>
    <row r="806" spans="45:79">
      <c r="AS806" s="15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CA806" s="17"/>
    </row>
    <row r="807" spans="45:79">
      <c r="AS807" s="15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CA807" s="17"/>
    </row>
    <row r="808" spans="45:79">
      <c r="AS808" s="15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CA808" s="17"/>
    </row>
    <row r="809" spans="45:79">
      <c r="AS809" s="15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CA809" s="17"/>
    </row>
    <row r="810" spans="45:79">
      <c r="AS810" s="15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CA810" s="17"/>
    </row>
    <row r="811" spans="45:79">
      <c r="AS811" s="15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CA811" s="17"/>
    </row>
    <row r="812" spans="45:79">
      <c r="AS812" s="15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CA812" s="17"/>
    </row>
    <row r="813" spans="45:79">
      <c r="AS813" s="15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CA813" s="17"/>
    </row>
    <row r="814" spans="45:79">
      <c r="AS814" s="15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CA814" s="17"/>
    </row>
    <row r="815" spans="45:79">
      <c r="AS815" s="15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CA815" s="17"/>
    </row>
    <row r="816" spans="45:79">
      <c r="AS816" s="15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CA816" s="17"/>
    </row>
    <row r="817" spans="45:79">
      <c r="AS817" s="15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CA817" s="17"/>
    </row>
    <row r="818" spans="45:79">
      <c r="AS818" s="15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CA818" s="17"/>
    </row>
    <row r="819" spans="45:79">
      <c r="AS819" s="15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CA819" s="17"/>
    </row>
    <row r="820" spans="45:79">
      <c r="AS820" s="15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CA820" s="17"/>
    </row>
    <row r="821" spans="45:79">
      <c r="AS821" s="15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CA821" s="17"/>
    </row>
    <row r="822" spans="45:79">
      <c r="AS822" s="15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CA822" s="17"/>
    </row>
    <row r="823" spans="45:79">
      <c r="AS823" s="15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CA823" s="17"/>
    </row>
    <row r="824" spans="45:79">
      <c r="AS824" s="15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CA824" s="17"/>
    </row>
    <row r="825" spans="45:79">
      <c r="AS825" s="15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CA825" s="17"/>
    </row>
    <row r="826" spans="45:79">
      <c r="AS826" s="15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CA826" s="17"/>
    </row>
    <row r="827" spans="45:79">
      <c r="AS827" s="15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CA827" s="17"/>
    </row>
    <row r="828" spans="45:79">
      <c r="AS828" s="15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CA828" s="17"/>
    </row>
    <row r="829" spans="45:79">
      <c r="AS829" s="15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CA829" s="17"/>
    </row>
    <row r="830" spans="45:79">
      <c r="AS830" s="15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CA830" s="17"/>
    </row>
    <row r="831" spans="45:79">
      <c r="AS831" s="15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CA831" s="17"/>
    </row>
    <row r="832" spans="45:79">
      <c r="AS832" s="15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CA832" s="17"/>
    </row>
    <row r="833" spans="45:79">
      <c r="AS833" s="15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CA833" s="17"/>
    </row>
    <row r="834" spans="45:79">
      <c r="AS834" s="15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CA834" s="17"/>
    </row>
    <row r="835" spans="45:79">
      <c r="AS835" s="15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CA835" s="17"/>
    </row>
    <row r="836" spans="45:79">
      <c r="AS836" s="15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CA836" s="17"/>
    </row>
    <row r="837" spans="45:79">
      <c r="AS837" s="15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CA837" s="17"/>
    </row>
    <row r="838" spans="45:79">
      <c r="AS838" s="15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CA838" s="17"/>
    </row>
    <row r="839" spans="45:79">
      <c r="AS839" s="15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CA839" s="17"/>
    </row>
    <row r="840" spans="45:79">
      <c r="AS840" s="15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CA840" s="17"/>
    </row>
    <row r="841" spans="45:79">
      <c r="AS841" s="15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CA841" s="17"/>
    </row>
    <row r="842" spans="45:79">
      <c r="AS842" s="15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CA842" s="17"/>
    </row>
    <row r="843" spans="45:79">
      <c r="AS843" s="15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CA843" s="17"/>
    </row>
    <row r="844" spans="45:79">
      <c r="AS844" s="15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CA844" s="17"/>
    </row>
    <row r="845" spans="45:79">
      <c r="AS845" s="15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CA845" s="17"/>
    </row>
    <row r="846" spans="45:79">
      <c r="AS846" s="15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CA846" s="17"/>
    </row>
    <row r="847" spans="45:79">
      <c r="AS847" s="15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CA847" s="17"/>
    </row>
    <row r="848" spans="45:79">
      <c r="AS848" s="15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CA848" s="17"/>
    </row>
    <row r="849" spans="45:79">
      <c r="AS849" s="15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CA849" s="17"/>
    </row>
    <row r="850" spans="45:79">
      <c r="AS850" s="15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CA850" s="17"/>
    </row>
    <row r="851" spans="45:79">
      <c r="AS851" s="15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CA851" s="17"/>
    </row>
    <row r="852" spans="45:79">
      <c r="AS852" s="15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CA852" s="17"/>
    </row>
    <row r="853" spans="45:79">
      <c r="AS853" s="15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CA853" s="17"/>
    </row>
    <row r="854" spans="45:79">
      <c r="AS854" s="15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CA854" s="17"/>
    </row>
    <row r="855" spans="45:79">
      <c r="AS855" s="15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CA855" s="17"/>
    </row>
    <row r="856" spans="45:79">
      <c r="AS856" s="15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CA856" s="17"/>
    </row>
    <row r="857" spans="45:79">
      <c r="AS857" s="15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CA857" s="17"/>
    </row>
    <row r="858" spans="45:79">
      <c r="AS858" s="15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CA858" s="17"/>
    </row>
    <row r="859" spans="45:79">
      <c r="AS859" s="15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CA859" s="17"/>
    </row>
    <row r="860" spans="45:79">
      <c r="AS860" s="15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CA860" s="17"/>
    </row>
    <row r="861" spans="45:79">
      <c r="AS861" s="15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CA861" s="17"/>
    </row>
    <row r="862" spans="45:79">
      <c r="AS862" s="15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CA862" s="17"/>
    </row>
    <row r="863" spans="45:79">
      <c r="AS863" s="15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CA863" s="17"/>
    </row>
    <row r="864" spans="45:79">
      <c r="AS864" s="15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CA864" s="17"/>
    </row>
    <row r="865" spans="45:79">
      <c r="AS865" s="15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CA865" s="17"/>
    </row>
    <row r="866" spans="45:79">
      <c r="AS866" s="15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CA866" s="17"/>
    </row>
    <row r="867" spans="45:79">
      <c r="AS867" s="15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CA867" s="17"/>
    </row>
    <row r="868" spans="45:79">
      <c r="AS868" s="15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CA868" s="17"/>
    </row>
    <row r="869" spans="45:79">
      <c r="AS869" s="15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CA869" s="17"/>
    </row>
    <row r="870" spans="45:79">
      <c r="AS870" s="15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CA870" s="17"/>
    </row>
    <row r="871" spans="45:79">
      <c r="AS871" s="15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CA871" s="17"/>
    </row>
    <row r="872" spans="45:79">
      <c r="AS872" s="15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CA872" s="17"/>
    </row>
    <row r="873" spans="45:79">
      <c r="AS873" s="15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CA873" s="17"/>
    </row>
    <row r="874" spans="45:79">
      <c r="AS874" s="15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CA874" s="17"/>
    </row>
    <row r="875" spans="45:79">
      <c r="AS875" s="15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CA875" s="17"/>
    </row>
    <row r="876" spans="45:79">
      <c r="AS876" s="15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CA876" s="17"/>
    </row>
    <row r="877" spans="45:79">
      <c r="AS877" s="15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CA877" s="17"/>
    </row>
    <row r="878" spans="45:79">
      <c r="AS878" s="15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CA878" s="17"/>
    </row>
    <row r="879" spans="45:79">
      <c r="AS879" s="15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CA879" s="17"/>
    </row>
    <row r="880" spans="45:79">
      <c r="AS880" s="15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CA880" s="17"/>
    </row>
    <row r="881" spans="45:79">
      <c r="AS881" s="15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CA881" s="17"/>
    </row>
    <row r="882" spans="45:79">
      <c r="AS882" s="15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CA882" s="17"/>
    </row>
    <row r="883" spans="45:79">
      <c r="AS883" s="15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CA883" s="17"/>
    </row>
    <row r="884" spans="45:79">
      <c r="AS884" s="15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CA884" s="17"/>
    </row>
    <row r="885" spans="45:79">
      <c r="AS885" s="15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CA885" s="17"/>
    </row>
    <row r="886" spans="45:79">
      <c r="AS886" s="15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CA886" s="17"/>
    </row>
    <row r="887" spans="45:79">
      <c r="AS887" s="15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CA887" s="17"/>
    </row>
    <row r="888" spans="45:79">
      <c r="AS888" s="15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CA888" s="17"/>
    </row>
    <row r="889" spans="45:79">
      <c r="AS889" s="15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CA889" s="17"/>
    </row>
    <row r="890" spans="45:79">
      <c r="AS890" s="15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CA890" s="17"/>
    </row>
    <row r="891" spans="45:79">
      <c r="AS891" s="15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CA891" s="17"/>
    </row>
    <row r="892" spans="45:79">
      <c r="AS892" s="15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CA892" s="17"/>
    </row>
    <row r="893" spans="45:79">
      <c r="AS893" s="15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CA893" s="17"/>
    </row>
    <row r="894" spans="45:79">
      <c r="AS894" s="15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CA894" s="17"/>
    </row>
    <row r="895" spans="45:79">
      <c r="AS895" s="15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CA895" s="17"/>
    </row>
    <row r="896" spans="45:79">
      <c r="AS896" s="15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CA896" s="17"/>
    </row>
    <row r="897" spans="45:79">
      <c r="AS897" s="15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CA897" s="17"/>
    </row>
    <row r="898" spans="45:79">
      <c r="AS898" s="15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CA898" s="17"/>
    </row>
    <row r="899" spans="45:79">
      <c r="AS899" s="15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CA899" s="17"/>
    </row>
    <row r="900" spans="45:79">
      <c r="AS900" s="15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CA900" s="17"/>
    </row>
    <row r="901" spans="45:79">
      <c r="AS901" s="15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CA901" s="17"/>
    </row>
    <row r="902" spans="45:79">
      <c r="AS902" s="15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CA902" s="17"/>
    </row>
    <row r="903" spans="45:79">
      <c r="AS903" s="15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CA903" s="17"/>
    </row>
    <row r="904" spans="45:79">
      <c r="AS904" s="15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CA904" s="17"/>
    </row>
    <row r="905" spans="45:79">
      <c r="AS905" s="15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CA905" s="17"/>
    </row>
    <row r="906" spans="45:79">
      <c r="AS906" s="15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CA906" s="17"/>
    </row>
    <row r="907" spans="45:79">
      <c r="AS907" s="15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CA907" s="17"/>
    </row>
    <row r="908" spans="45:79">
      <c r="AS908" s="15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CA908" s="17"/>
    </row>
    <row r="909" spans="45:79">
      <c r="AS909" s="15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CA909" s="17"/>
    </row>
    <row r="910" spans="45:79">
      <c r="AS910" s="15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CA910" s="17"/>
    </row>
    <row r="911" spans="45:79">
      <c r="AS911" s="15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CA911" s="17"/>
    </row>
    <row r="912" spans="45:79">
      <c r="AS912" s="15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CA912" s="17"/>
    </row>
    <row r="913" spans="45:79">
      <c r="AS913" s="15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CA913" s="17"/>
    </row>
    <row r="914" spans="45:79">
      <c r="AS914" s="15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CA914" s="17"/>
    </row>
    <row r="915" spans="45:79">
      <c r="AS915" s="15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CA915" s="17"/>
    </row>
    <row r="916" spans="45:79">
      <c r="AS916" s="15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CA916" s="17"/>
    </row>
    <row r="917" spans="45:79">
      <c r="AS917" s="15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CA917" s="17"/>
    </row>
    <row r="918" spans="45:79">
      <c r="AS918" s="15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CA918" s="17"/>
    </row>
    <row r="919" spans="45:79">
      <c r="AS919" s="15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CA919" s="17"/>
    </row>
    <row r="920" spans="45:79">
      <c r="AS920" s="15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CA920" s="17"/>
    </row>
    <row r="921" spans="45:79">
      <c r="AS921" s="15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CA921" s="17"/>
    </row>
    <row r="922" spans="45:79">
      <c r="AS922" s="15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CA922" s="17"/>
    </row>
    <row r="923" spans="45:79">
      <c r="AS923" s="15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CA923" s="17"/>
    </row>
    <row r="924" spans="45:79">
      <c r="AS924" s="15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CA924" s="17"/>
    </row>
    <row r="925" spans="45:79">
      <c r="AS925" s="15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CA925" s="17"/>
    </row>
    <row r="926" spans="45:79">
      <c r="AS926" s="15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CA926" s="17"/>
    </row>
    <row r="927" spans="45:79">
      <c r="AS927" s="15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CA927" s="17"/>
    </row>
    <row r="928" spans="45:79">
      <c r="AS928" s="15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CA928" s="17"/>
    </row>
    <row r="929" spans="45:79">
      <c r="AS929" s="15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CA929" s="17"/>
    </row>
    <row r="930" spans="45:79">
      <c r="AS930" s="15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CA930" s="17"/>
    </row>
    <row r="931" spans="45:79">
      <c r="AS931" s="15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CA931" s="17"/>
    </row>
    <row r="932" spans="45:79">
      <c r="AS932" s="15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CA932" s="17"/>
    </row>
    <row r="933" spans="45:79">
      <c r="AS933" s="15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CA933" s="17"/>
    </row>
    <row r="934" spans="45:79">
      <c r="AS934" s="15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CA934" s="17"/>
    </row>
    <row r="935" spans="45:79">
      <c r="AS935" s="15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CA935" s="17"/>
    </row>
    <row r="936" spans="45:79">
      <c r="AS936" s="15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CA936" s="17"/>
    </row>
    <row r="937" spans="45:79">
      <c r="AS937" s="15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CA937" s="17"/>
    </row>
    <row r="938" spans="45:79">
      <c r="AS938" s="15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CA938" s="17"/>
    </row>
    <row r="939" spans="45:79">
      <c r="AS939" s="15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CA939" s="17"/>
    </row>
    <row r="940" spans="45:79">
      <c r="AS940" s="15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CA940" s="17"/>
    </row>
    <row r="941" spans="45:79">
      <c r="AS941" s="15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CA941" s="17"/>
    </row>
    <row r="942" spans="45:79">
      <c r="AS942" s="15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CA942" s="17"/>
    </row>
    <row r="943" spans="45:79">
      <c r="AS943" s="15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CA943" s="17"/>
    </row>
    <row r="944" spans="45:79">
      <c r="AS944" s="15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CA944" s="17"/>
    </row>
    <row r="945" spans="45:79">
      <c r="AS945" s="15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CA945" s="17"/>
    </row>
    <row r="946" spans="45:79">
      <c r="AS946" s="15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CA946" s="17"/>
    </row>
    <row r="947" spans="45:79">
      <c r="AS947" s="15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CA947" s="17"/>
    </row>
    <row r="948" spans="45:79">
      <c r="AS948" s="15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CA948" s="17"/>
    </row>
    <row r="949" spans="45:79">
      <c r="AS949" s="15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CA949" s="17"/>
    </row>
    <row r="950" spans="45:79">
      <c r="AS950" s="15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CA950" s="17"/>
    </row>
    <row r="951" spans="45:79">
      <c r="AS951" s="15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CA951" s="17"/>
    </row>
    <row r="952" spans="45:79">
      <c r="AS952" s="15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CA952" s="17"/>
    </row>
    <row r="953" spans="45:79">
      <c r="AS953" s="15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CA953" s="17"/>
    </row>
    <row r="954" spans="45:79">
      <c r="AS954" s="15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CA954" s="17"/>
    </row>
    <row r="955" spans="45:79">
      <c r="AS955" s="15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CA955" s="17"/>
    </row>
    <row r="956" spans="45:79">
      <c r="AS956" s="15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CA956" s="17"/>
    </row>
    <row r="957" spans="45:79">
      <c r="AS957" s="15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CA957" s="17"/>
    </row>
    <row r="958" spans="45:79">
      <c r="AS958" s="15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CA958" s="17"/>
    </row>
    <row r="959" spans="45:79">
      <c r="AS959" s="15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CA959" s="17"/>
    </row>
    <row r="960" spans="45:79">
      <c r="AS960" s="15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CA960" s="17"/>
    </row>
    <row r="961" spans="45:79">
      <c r="AS961" s="15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CA961" s="17"/>
    </row>
    <row r="962" spans="45:79">
      <c r="AS962" s="15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CA962" s="17"/>
    </row>
    <row r="963" spans="45:79">
      <c r="AS963" s="15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CA963" s="17"/>
    </row>
    <row r="964" spans="45:79">
      <c r="AS964" s="15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CA964" s="17"/>
    </row>
    <row r="965" spans="45:79">
      <c r="AS965" s="15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CA965" s="17"/>
    </row>
    <row r="966" spans="45:79">
      <c r="AS966" s="15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CA966" s="17"/>
    </row>
    <row r="967" spans="45:79">
      <c r="AS967" s="15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CA967" s="17"/>
    </row>
    <row r="968" spans="45:79">
      <c r="AS968" s="15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CA968" s="17"/>
    </row>
    <row r="969" spans="45:79">
      <c r="AS969" s="15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CA969" s="17"/>
    </row>
    <row r="970" spans="45:79">
      <c r="AS970" s="15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CA970" s="17"/>
    </row>
    <row r="971" spans="45:79">
      <c r="AS971" s="15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CA971" s="17"/>
    </row>
    <row r="972" spans="45:79">
      <c r="AS972" s="15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CA972" s="17"/>
    </row>
    <row r="973" spans="45:79">
      <c r="AS973" s="15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CA973" s="17"/>
    </row>
    <row r="974" spans="45:79">
      <c r="AS974" s="15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CA974" s="17"/>
    </row>
    <row r="975" spans="45:79">
      <c r="AS975" s="15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CA975" s="17"/>
    </row>
    <row r="976" spans="45:79">
      <c r="AS976" s="15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CA976" s="17"/>
    </row>
    <row r="977" spans="45:79">
      <c r="AS977" s="15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CA977" s="17"/>
    </row>
    <row r="978" spans="45:79">
      <c r="AS978" s="15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CA978" s="17"/>
    </row>
    <row r="979" spans="45:79">
      <c r="AS979" s="15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CA979" s="17"/>
    </row>
    <row r="980" spans="45:79">
      <c r="AS980" s="15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CA980" s="17"/>
    </row>
    <row r="981" spans="45:79">
      <c r="AS981" s="15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CA981" s="17"/>
    </row>
    <row r="982" spans="45:79">
      <c r="AS982" s="15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CA982" s="17"/>
    </row>
    <row r="983" spans="45:79">
      <c r="AS983" s="15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CA983" s="17"/>
    </row>
    <row r="984" spans="45:79">
      <c r="AS984" s="15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CA984" s="17"/>
    </row>
    <row r="985" spans="45:79">
      <c r="AS985" s="15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CA985" s="17"/>
    </row>
    <row r="986" spans="45:79">
      <c r="AS986" s="15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CA986" s="17"/>
    </row>
    <row r="987" spans="45:79">
      <c r="AS987" s="15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CA987" s="17"/>
    </row>
    <row r="988" spans="45:79">
      <c r="AS988" s="15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CA988" s="17"/>
    </row>
    <row r="989" spans="45:79">
      <c r="AS989" s="15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CA989" s="17"/>
    </row>
    <row r="990" spans="45:79">
      <c r="AS990" s="15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CA990" s="17"/>
    </row>
    <row r="991" spans="45:79">
      <c r="AS991" s="15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CA991" s="17"/>
    </row>
    <row r="992" spans="45:79">
      <c r="AS992" s="15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CA992" s="17"/>
    </row>
    <row r="993" spans="45:79">
      <c r="AS993" s="15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CA993" s="17"/>
    </row>
    <row r="994" spans="45:79">
      <c r="AS994" s="15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CA994" s="17"/>
    </row>
    <row r="995" spans="45:79">
      <c r="AS995" s="15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CA995" s="17"/>
    </row>
    <row r="996" spans="45:79">
      <c r="AS996" s="15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CA996" s="17"/>
    </row>
    <row r="997" spans="45:79">
      <c r="AS997" s="15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CA997" s="17"/>
    </row>
    <row r="998" spans="45:79">
      <c r="AS998" s="15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CA998" s="17"/>
    </row>
    <row r="999" spans="45:79">
      <c r="AS999" s="15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CA999" s="17"/>
    </row>
    <row r="1000" spans="45:79">
      <c r="AS1000" s="15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CA1000" s="17"/>
    </row>
    <row r="1001" spans="45:79">
      <c r="AS1001" s="15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CA1001" s="17"/>
    </row>
    <row r="1002" spans="45:79">
      <c r="AS1002" s="15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CA1002" s="17"/>
    </row>
    <row r="1003" spans="45:79">
      <c r="AS1003" s="15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CA1003" s="17"/>
    </row>
    <row r="1004" spans="45:79">
      <c r="AS1004" s="15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CA1004" s="17"/>
    </row>
    <row r="1005" spans="45:79">
      <c r="AS1005" s="15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CA1005" s="17"/>
    </row>
    <row r="1006" spans="45:79">
      <c r="AS1006" s="15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CA1006" s="17"/>
    </row>
    <row r="1007" spans="45:79">
      <c r="AS1007" s="15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CA1007" s="17"/>
    </row>
    <row r="1008" spans="45:79">
      <c r="AS1008" s="15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CA1008" s="17"/>
    </row>
    <row r="1009" spans="45:79">
      <c r="AS1009" s="15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CA1009" s="17"/>
    </row>
    <row r="1010" spans="45:79">
      <c r="AS1010" s="15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CA1010" s="17"/>
    </row>
    <row r="1011" spans="45:79">
      <c r="AS1011" s="15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CA1011" s="17"/>
    </row>
    <row r="1012" spans="45:79">
      <c r="AS1012" s="15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CA1012" s="17"/>
    </row>
    <row r="1013" spans="45:79">
      <c r="AS1013" s="15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CA1013" s="17"/>
    </row>
    <row r="1014" spans="45:79">
      <c r="AS1014" s="15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CA1014" s="17"/>
    </row>
    <row r="1015" spans="45:79">
      <c r="AS1015" s="15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CA1015" s="17"/>
    </row>
    <row r="1016" spans="45:79">
      <c r="AS1016" s="15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CA1016" s="17"/>
    </row>
    <row r="1017" spans="45:79">
      <c r="AS1017" s="15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CA1017" s="17"/>
    </row>
    <row r="1018" spans="45:79">
      <c r="AS1018" s="15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CA1018" s="17"/>
    </row>
    <row r="1019" spans="45:79">
      <c r="AS1019" s="15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CA1019" s="17"/>
    </row>
    <row r="1020" spans="45:79">
      <c r="AS1020" s="15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CA1020" s="17"/>
    </row>
    <row r="1021" spans="45:79">
      <c r="AS1021" s="15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CA1021" s="17"/>
    </row>
    <row r="1022" spans="45:79">
      <c r="AS1022" s="15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CA1022" s="17"/>
    </row>
    <row r="1023" spans="45:79">
      <c r="AS1023" s="15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CA1023" s="17"/>
    </row>
    <row r="1024" spans="45:79">
      <c r="AS1024" s="15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CA1024" s="17"/>
    </row>
    <row r="1025" spans="45:79">
      <c r="AS1025" s="15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CA1025" s="17"/>
    </row>
    <row r="1026" spans="45:79">
      <c r="AS1026" s="15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CA1026" s="17"/>
    </row>
    <row r="1027" spans="45:79">
      <c r="AS1027" s="15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CA1027" s="17"/>
    </row>
    <row r="1028" spans="45:79">
      <c r="AS1028" s="15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CA1028" s="17"/>
    </row>
    <row r="1029" spans="45:79">
      <c r="AS1029" s="15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CA1029" s="17"/>
    </row>
    <row r="1030" spans="45:79">
      <c r="AS1030" s="15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CA1030" s="17"/>
    </row>
    <row r="1031" spans="45:79">
      <c r="AS1031" s="15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CA1031" s="17"/>
    </row>
    <row r="1032" spans="45:79">
      <c r="AS1032" s="15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CA1032" s="17"/>
    </row>
    <row r="1033" spans="45:79">
      <c r="AS1033" s="15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CA1033" s="17"/>
    </row>
    <row r="1034" spans="45:79">
      <c r="AS1034" s="15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CA1034" s="17"/>
    </row>
    <row r="1035" spans="45:79">
      <c r="AS1035" s="15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CA1035" s="17"/>
    </row>
    <row r="1036" spans="45:79">
      <c r="AS1036" s="15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CA1036" s="17"/>
    </row>
    <row r="1037" spans="45:79">
      <c r="AS1037" s="15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CA1037" s="17"/>
    </row>
    <row r="1038" spans="45:79">
      <c r="AS1038" s="15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CA1038" s="17"/>
    </row>
    <row r="1039" spans="45:79">
      <c r="AS1039" s="15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CA1039" s="17"/>
    </row>
    <row r="1040" spans="45:79">
      <c r="AS1040" s="15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CA1040" s="17"/>
    </row>
    <row r="1041" spans="45:79">
      <c r="AS1041" s="15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CA1041" s="17"/>
    </row>
    <row r="1042" spans="45:79">
      <c r="AS1042" s="15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CA1042" s="17"/>
    </row>
    <row r="1043" spans="45:79">
      <c r="AS1043" s="15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CA1043" s="17"/>
    </row>
    <row r="1044" spans="45:79">
      <c r="AS1044" s="15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CA1044" s="17"/>
    </row>
    <row r="1045" spans="45:79">
      <c r="AS1045" s="15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CA1045" s="17"/>
    </row>
    <row r="1046" spans="45:79">
      <c r="AS1046" s="15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CA1046" s="17"/>
    </row>
    <row r="1047" spans="45:79">
      <c r="AS1047" s="15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CA1047" s="17"/>
    </row>
    <row r="1048" spans="45:79">
      <c r="AS1048" s="15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CA1048" s="17"/>
    </row>
    <row r="1049" spans="45:79">
      <c r="AS1049" s="15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CA1049" s="17"/>
    </row>
    <row r="1050" spans="45:79">
      <c r="AS1050" s="15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CA1050" s="17"/>
    </row>
    <row r="1051" spans="45:79">
      <c r="AS1051" s="15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CA1051" s="17"/>
    </row>
    <row r="1052" spans="45:79">
      <c r="AS1052" s="15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CA1052" s="17"/>
    </row>
    <row r="1053" spans="45:79">
      <c r="AS1053" s="15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CA1053" s="17"/>
    </row>
    <row r="1054" spans="45:79">
      <c r="AS1054" s="15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CA1054" s="17"/>
    </row>
    <row r="1055" spans="45:79">
      <c r="AS1055" s="15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CA1055" s="17"/>
    </row>
    <row r="1056" spans="45:79">
      <c r="AS1056" s="15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CA1056" s="17"/>
    </row>
    <row r="1057" spans="45:79">
      <c r="AS1057" s="15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CA1057" s="17"/>
    </row>
    <row r="1058" spans="45:79">
      <c r="AS1058" s="15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CA1058" s="17"/>
    </row>
    <row r="1059" spans="45:79">
      <c r="AS1059" s="15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CA1059" s="17"/>
    </row>
    <row r="1060" spans="45:79">
      <c r="AS1060" s="15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CA1060" s="17"/>
    </row>
    <row r="1061" spans="45:79">
      <c r="AS1061" s="15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CA1061" s="17"/>
    </row>
    <row r="1062" spans="45:79">
      <c r="AS1062" s="15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CA1062" s="17"/>
    </row>
    <row r="1063" spans="45:79">
      <c r="AS1063" s="15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CA1063" s="17"/>
    </row>
    <row r="1064" spans="45:79">
      <c r="AS1064" s="15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CA1064" s="17"/>
    </row>
    <row r="1065" spans="45:79">
      <c r="AS1065" s="15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CA1065" s="17"/>
    </row>
    <row r="1066" spans="45:79">
      <c r="AS1066" s="15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CA1066" s="17"/>
    </row>
    <row r="1067" spans="45:79">
      <c r="AS1067" s="15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CA1067" s="17"/>
    </row>
    <row r="1068" spans="45:79">
      <c r="AS1068" s="15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CA1068" s="17"/>
    </row>
    <row r="1069" spans="45:79">
      <c r="AS1069" s="15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CA1069" s="17"/>
    </row>
    <row r="1070" spans="45:79">
      <c r="AS1070" s="15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CA1070" s="17"/>
    </row>
    <row r="1071" spans="45:79">
      <c r="AS1071" s="15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CA1071" s="17"/>
    </row>
    <row r="1072" spans="45:79">
      <c r="AS1072" s="15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CA1072" s="17"/>
    </row>
    <row r="1073" spans="45:79">
      <c r="AS1073" s="15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CA1073" s="17"/>
    </row>
    <row r="1074" spans="45:79">
      <c r="AS1074" s="15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CA1074" s="17"/>
    </row>
    <row r="1075" spans="45:79">
      <c r="AS1075" s="15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CA1075" s="17"/>
    </row>
    <row r="1076" spans="45:79">
      <c r="AS1076" s="15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CA1076" s="17"/>
    </row>
    <row r="1077" spans="45:79">
      <c r="AS1077" s="15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CA1077" s="17"/>
    </row>
    <row r="1078" spans="45:79">
      <c r="AS1078" s="15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CA1078" s="17"/>
    </row>
    <row r="1079" spans="45:79">
      <c r="AS1079" s="15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CA1079" s="17"/>
    </row>
    <row r="1080" spans="45:79">
      <c r="AS1080" s="15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CA1080" s="17"/>
    </row>
    <row r="1081" spans="45:79">
      <c r="AS1081" s="15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CA1081" s="17"/>
    </row>
    <row r="1082" spans="45:79">
      <c r="AS1082" s="15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CA1082" s="17"/>
    </row>
    <row r="1083" spans="45:79">
      <c r="AS1083" s="15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CA1083" s="17"/>
    </row>
    <row r="1084" spans="45:79">
      <c r="AS1084" s="15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CA1084" s="17"/>
    </row>
    <row r="1085" spans="45:79">
      <c r="AS1085" s="15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CA1085" s="17"/>
    </row>
    <row r="1086" spans="45:79">
      <c r="AS1086" s="15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CA1086" s="17"/>
    </row>
    <row r="1087" spans="45:79">
      <c r="AS1087" s="15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CA1087" s="17"/>
    </row>
    <row r="1088" spans="45:79">
      <c r="AS1088" s="15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CA1088" s="17"/>
    </row>
    <row r="1089" spans="45:79">
      <c r="AS1089" s="15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CA1089" s="17"/>
    </row>
    <row r="1090" spans="45:79">
      <c r="AS1090" s="15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CA1090" s="17"/>
    </row>
    <row r="1091" spans="45:79">
      <c r="AS1091" s="15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CA1091" s="17"/>
    </row>
    <row r="1092" spans="45:79">
      <c r="AS1092" s="15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CA1092" s="17"/>
    </row>
    <row r="1093" spans="45:79">
      <c r="AS1093" s="15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CA1093" s="17"/>
    </row>
    <row r="1094" spans="45:79">
      <c r="AS1094" s="15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CA1094" s="17"/>
    </row>
    <row r="1095" spans="45:79">
      <c r="AS1095" s="15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CA1095" s="17"/>
    </row>
    <row r="1096" spans="45:79">
      <c r="AS1096" s="15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CA1096" s="17"/>
    </row>
    <row r="1097" spans="45:79">
      <c r="AS1097" s="15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CA1097" s="17"/>
    </row>
    <row r="1098" spans="45:79">
      <c r="AS1098" s="15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CA1098" s="17"/>
    </row>
    <row r="1099" spans="45:79">
      <c r="AS1099" s="15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CA1099" s="17"/>
    </row>
    <row r="1100" spans="45:79">
      <c r="AS1100" s="15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CA1100" s="17"/>
    </row>
    <row r="1101" spans="45:79">
      <c r="AS1101" s="15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CA1101" s="17"/>
    </row>
    <row r="1102" spans="45:79">
      <c r="AS1102" s="15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CA1102" s="17"/>
    </row>
    <row r="1103" spans="45:79">
      <c r="AS1103" s="15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CA1103" s="17"/>
    </row>
    <row r="1104" spans="45:79">
      <c r="AS1104" s="15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CA1104" s="17"/>
    </row>
    <row r="1105" spans="45:79">
      <c r="AS1105" s="15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CA1105" s="17"/>
    </row>
    <row r="1106" spans="45:79">
      <c r="AS1106" s="15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CA1106" s="17"/>
    </row>
    <row r="1107" spans="45:79">
      <c r="AS1107" s="15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CA1107" s="17"/>
    </row>
    <row r="1108" spans="45:79">
      <c r="AS1108" s="15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CA1108" s="17"/>
    </row>
    <row r="1109" spans="45:79">
      <c r="AS1109" s="15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CA1109" s="17"/>
    </row>
    <row r="1110" spans="45:79">
      <c r="AS1110" s="15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CA1110" s="17"/>
    </row>
    <row r="1111" spans="45:79">
      <c r="AS1111" s="15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CA1111" s="17"/>
    </row>
    <row r="1112" spans="45:79">
      <c r="AS1112" s="15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CA1112" s="17"/>
    </row>
    <row r="1113" spans="45:79">
      <c r="AS1113" s="15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CA1113" s="17"/>
    </row>
    <row r="1114" spans="45:79">
      <c r="AS1114" s="15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CA1114" s="17"/>
    </row>
    <row r="1115" spans="45:79">
      <c r="AS1115" s="15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CA1115" s="17"/>
    </row>
    <row r="1116" spans="45:79">
      <c r="AS1116" s="15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CA1116" s="17"/>
    </row>
    <row r="1117" spans="45:79">
      <c r="AS1117" s="15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CA1117" s="17"/>
    </row>
    <row r="1118" spans="45:79">
      <c r="AS1118" s="15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CA1118" s="17"/>
    </row>
    <row r="1119" spans="45:79">
      <c r="AS1119" s="15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CA1119" s="17"/>
    </row>
    <row r="1120" spans="45:79">
      <c r="AS1120" s="15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CA1120" s="17"/>
    </row>
    <row r="1121" spans="45:79">
      <c r="AS1121" s="15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CA1121" s="17"/>
    </row>
    <row r="1122" spans="45:79">
      <c r="AS1122" s="15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CA1122" s="17"/>
    </row>
    <row r="1123" spans="45:79">
      <c r="AS1123" s="15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CA1123" s="17"/>
    </row>
    <row r="1124" spans="45:79">
      <c r="AS1124" s="15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CA1124" s="17"/>
    </row>
    <row r="1125" spans="45:79">
      <c r="AS1125" s="15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CA1125" s="17"/>
    </row>
    <row r="1126" spans="45:79">
      <c r="AS1126" s="15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CA1126" s="17"/>
    </row>
    <row r="1127" spans="45:79">
      <c r="AS1127" s="15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CA1127" s="17"/>
    </row>
    <row r="1128" spans="45:79">
      <c r="AS1128" s="15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CA1128" s="17"/>
    </row>
    <row r="1129" spans="45:79">
      <c r="AS1129" s="15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CA1129" s="17"/>
    </row>
    <row r="1130" spans="45:79">
      <c r="AS1130" s="15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CA1130" s="17"/>
    </row>
    <row r="1131" spans="45:79">
      <c r="AS1131" s="15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CA1131" s="17"/>
    </row>
    <row r="1132" spans="45:79">
      <c r="AS1132" s="15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CA1132" s="17"/>
    </row>
    <row r="1133" spans="45:79">
      <c r="AS1133" s="15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CA1133" s="17"/>
    </row>
    <row r="1134" spans="45:79">
      <c r="AS1134" s="15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CA1134" s="17"/>
    </row>
    <row r="1135" spans="45:79">
      <c r="AS1135" s="15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CA1135" s="17"/>
    </row>
    <row r="1136" spans="45:79">
      <c r="AS1136" s="15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CA1136" s="17"/>
    </row>
    <row r="1137" spans="45:79">
      <c r="AS1137" s="15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CA1137" s="17"/>
    </row>
    <row r="1138" spans="45:79">
      <c r="AS1138" s="15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CA1138" s="17"/>
    </row>
    <row r="1139" spans="45:79">
      <c r="AS1139" s="15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CA1139" s="17"/>
    </row>
    <row r="1140" spans="45:79">
      <c r="AS1140" s="15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CA1140" s="17"/>
    </row>
    <row r="1141" spans="45:79">
      <c r="AS1141" s="15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CA1141" s="17"/>
    </row>
    <row r="1142" spans="45:79">
      <c r="AS1142" s="15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CA1142" s="17"/>
    </row>
    <row r="1143" spans="45:79">
      <c r="AS1143" s="15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CA1143" s="17"/>
    </row>
    <row r="1144" spans="45:79">
      <c r="AS1144" s="15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CA1144" s="17"/>
    </row>
    <row r="1145" spans="45:79">
      <c r="AS1145" s="15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CA1145" s="17"/>
    </row>
    <row r="1146" spans="45:79">
      <c r="AS1146" s="15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CA1146" s="17"/>
    </row>
    <row r="1147" spans="45:79">
      <c r="AS1147" s="15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CA1147" s="17"/>
    </row>
    <row r="1148" spans="45:79">
      <c r="AS1148" s="15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CA1148" s="17"/>
    </row>
    <row r="1149" spans="45:79">
      <c r="AS1149" s="15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CA1149" s="17"/>
    </row>
    <row r="1150" spans="45:79">
      <c r="AS1150" s="15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CA1150" s="17"/>
    </row>
    <row r="1151" spans="45:79">
      <c r="AS1151" s="15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CA1151" s="17"/>
    </row>
    <row r="1152" spans="45:79">
      <c r="AS1152" s="15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CA1152" s="17"/>
    </row>
    <row r="1153" spans="45:79">
      <c r="AS1153" s="15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CA1153" s="17"/>
    </row>
    <row r="1154" spans="45:79">
      <c r="AS1154" s="15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CA1154" s="17"/>
    </row>
    <row r="1155" spans="45:79">
      <c r="AS1155" s="15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CA1155" s="17"/>
    </row>
    <row r="1156" spans="45:79">
      <c r="AS1156" s="15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CA1156" s="17"/>
    </row>
    <row r="1157" spans="45:79">
      <c r="AS1157" s="15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CA1157" s="17"/>
    </row>
    <row r="1158" spans="45:79">
      <c r="AS1158" s="15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CA1158" s="17"/>
    </row>
    <row r="1159" spans="45:79">
      <c r="AS1159" s="15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CA1159" s="17"/>
    </row>
    <row r="1160" spans="45:79">
      <c r="AS1160" s="15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CA1160" s="17"/>
    </row>
    <row r="1161" spans="45:79">
      <c r="AS1161" s="15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CA1161" s="17"/>
    </row>
    <row r="1162" spans="45:79">
      <c r="AS1162" s="15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CA1162" s="17"/>
    </row>
    <row r="1163" spans="45:79">
      <c r="AS1163" s="15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CA1163" s="17"/>
    </row>
    <row r="1164" spans="45:79">
      <c r="AS1164" s="15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CA1164" s="17"/>
    </row>
    <row r="1165" spans="45:79">
      <c r="AS1165" s="15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CA1165" s="17"/>
    </row>
    <row r="1166" spans="45:79">
      <c r="AS1166" s="15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CA1166" s="17"/>
    </row>
    <row r="1167" spans="45:79">
      <c r="AS1167" s="15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CA1167" s="17"/>
    </row>
    <row r="1168" spans="45:79">
      <c r="AS1168" s="15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CA1168" s="17"/>
    </row>
    <row r="1169" spans="45:79">
      <c r="AS1169" s="15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CA1169" s="17"/>
    </row>
    <row r="1170" spans="45:79">
      <c r="AS1170" s="15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CA1170" s="17"/>
    </row>
    <row r="1171" spans="45:79">
      <c r="AS1171" s="15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CA1171" s="17"/>
    </row>
    <row r="1172" spans="45:79">
      <c r="AS1172" s="15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CA1172" s="17"/>
    </row>
    <row r="1173" spans="45:79">
      <c r="AS1173" s="15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CA1173" s="17"/>
    </row>
    <row r="1174" spans="45:79">
      <c r="AS1174" s="15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CA1174" s="17"/>
    </row>
    <row r="1175" spans="45:79">
      <c r="AS1175" s="15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CA1175" s="17"/>
    </row>
    <row r="1176" spans="45:79">
      <c r="AS1176" s="15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CA1176" s="17"/>
    </row>
    <row r="1177" spans="45:79">
      <c r="AS1177" s="15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CA1177" s="17"/>
    </row>
    <row r="1178" spans="45:79">
      <c r="AS1178" s="15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CA1178" s="17"/>
    </row>
    <row r="1179" spans="45:79">
      <c r="AS1179" s="15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CA1179" s="17"/>
    </row>
    <row r="1180" spans="45:79">
      <c r="AS1180" s="15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CA1180" s="17"/>
    </row>
    <row r="1181" spans="45:79">
      <c r="AS1181" s="15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CA1181" s="17"/>
    </row>
    <row r="1182" spans="45:79">
      <c r="AS1182" s="15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CA1182" s="17"/>
    </row>
    <row r="1183" spans="45:79">
      <c r="AS1183" s="15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CA1183" s="17"/>
    </row>
    <row r="1184" spans="45:79">
      <c r="AS1184" s="15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CA1184" s="17"/>
    </row>
    <row r="1185" spans="45:79">
      <c r="AS1185" s="15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CA1185" s="17"/>
    </row>
    <row r="1186" spans="45:79">
      <c r="AS1186" s="15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CA1186" s="17"/>
    </row>
    <row r="1187" spans="45:79">
      <c r="AS1187" s="15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CA1187" s="17"/>
    </row>
    <row r="1188" spans="45:79">
      <c r="AS1188" s="15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CA1188" s="17"/>
    </row>
    <row r="1189" spans="45:79">
      <c r="AS1189" s="15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CA1189" s="17"/>
    </row>
    <row r="1190" spans="45:79">
      <c r="AS1190" s="15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CA1190" s="17"/>
    </row>
    <row r="1191" spans="45:79">
      <c r="AS1191" s="15"/>
      <c r="AZ1191" s="16"/>
      <c r="BA1191" s="16"/>
      <c r="BB1191" s="16"/>
      <c r="BC1191" s="16"/>
      <c r="BD1191" s="16"/>
      <c r="BE1191" s="16"/>
      <c r="BF1191" s="16"/>
      <c r="BG1191" s="16"/>
      <c r="BH1191" s="16"/>
      <c r="BI1191" s="16"/>
      <c r="BJ1191" s="16"/>
      <c r="CA1191" s="17"/>
    </row>
    <row r="1192" spans="45:79">
      <c r="AS1192" s="15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CA1192" s="17"/>
    </row>
    <row r="1193" spans="45:79">
      <c r="AS1193" s="15"/>
      <c r="AZ1193" s="16"/>
      <c r="BA1193" s="16"/>
      <c r="BB1193" s="16"/>
      <c r="BC1193" s="16"/>
      <c r="BD1193" s="16"/>
      <c r="BE1193" s="16"/>
      <c r="BF1193" s="16"/>
      <c r="BG1193" s="16"/>
      <c r="BH1193" s="16"/>
      <c r="BI1193" s="16"/>
      <c r="BJ1193" s="16"/>
      <c r="CA1193" s="17"/>
    </row>
    <row r="1194" spans="45:79">
      <c r="AS1194" s="15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CA1194" s="17"/>
    </row>
    <row r="1195" spans="45:79">
      <c r="AS1195" s="15"/>
      <c r="AZ1195" s="16"/>
      <c r="BA1195" s="16"/>
      <c r="BB1195" s="16"/>
      <c r="BC1195" s="16"/>
      <c r="BD1195" s="16"/>
      <c r="BE1195" s="16"/>
      <c r="BF1195" s="16"/>
      <c r="BG1195" s="16"/>
      <c r="BH1195" s="16"/>
      <c r="BI1195" s="16"/>
      <c r="BJ1195" s="16"/>
      <c r="CA1195" s="17"/>
    </row>
    <row r="1196" spans="45:79">
      <c r="AS1196" s="15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CA1196" s="17"/>
    </row>
    <row r="1197" spans="45:79">
      <c r="AS1197" s="15"/>
      <c r="AZ1197" s="16"/>
      <c r="BA1197" s="16"/>
      <c r="BB1197" s="16"/>
      <c r="BC1197" s="16"/>
      <c r="BD1197" s="16"/>
      <c r="BE1197" s="16"/>
      <c r="BF1197" s="16"/>
      <c r="BG1197" s="16"/>
      <c r="BH1197" s="16"/>
      <c r="BI1197" s="16"/>
      <c r="BJ1197" s="16"/>
      <c r="CA1197" s="17"/>
    </row>
    <row r="1198" spans="45:79">
      <c r="AS1198" s="15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CA1198" s="17"/>
    </row>
    <row r="1199" spans="45:79">
      <c r="AS1199" s="15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CA1199" s="17"/>
    </row>
    <row r="1200" spans="45:79">
      <c r="AS1200" s="15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CA1200" s="17"/>
    </row>
    <row r="1201" spans="45:79">
      <c r="AS1201" s="15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CA1201" s="17"/>
    </row>
    <row r="1202" spans="45:79">
      <c r="AS1202" s="15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CA1202" s="17"/>
    </row>
    <row r="1203" spans="45:79">
      <c r="AS1203" s="15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CA1203" s="17"/>
    </row>
    <row r="1204" spans="45:79">
      <c r="AS1204" s="15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CA1204" s="17"/>
    </row>
    <row r="1205" spans="45:79">
      <c r="AS1205" s="15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CA1205" s="17"/>
    </row>
    <row r="1206" spans="45:79">
      <c r="AS1206" s="15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CA1206" s="17"/>
    </row>
    <row r="1207" spans="45:79">
      <c r="AS1207" s="15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CA1207" s="17"/>
    </row>
    <row r="1208" spans="45:79">
      <c r="AS1208" s="15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CA1208" s="17"/>
    </row>
    <row r="1209" spans="45:79">
      <c r="AS1209" s="15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CA1209" s="17"/>
    </row>
    <row r="1210" spans="45:79">
      <c r="AS1210" s="15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CA1210" s="17"/>
    </row>
    <row r="1211" spans="45:79">
      <c r="AS1211" s="15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CA1211" s="17"/>
    </row>
    <row r="1212" spans="45:79">
      <c r="AS1212" s="15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CA1212" s="17"/>
    </row>
    <row r="1213" spans="45:79">
      <c r="AS1213" s="15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CA1213" s="17"/>
    </row>
    <row r="1214" spans="45:79">
      <c r="AS1214" s="15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CA1214" s="17"/>
    </row>
    <row r="1215" spans="45:79">
      <c r="AS1215" s="15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CA1215" s="17"/>
    </row>
    <row r="1216" spans="45:79">
      <c r="AS1216" s="15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CA1216" s="17"/>
    </row>
    <row r="1217" spans="45:79">
      <c r="AS1217" s="15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CA1217" s="17"/>
    </row>
    <row r="1218" spans="45:79">
      <c r="AS1218" s="15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CA1218" s="17"/>
    </row>
    <row r="1219" spans="45:79">
      <c r="AS1219" s="15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CA1219" s="17"/>
    </row>
    <row r="1220" spans="45:79">
      <c r="AS1220" s="15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CA1220" s="17"/>
    </row>
    <row r="1221" spans="45:79">
      <c r="AS1221" s="15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CA1221" s="17"/>
    </row>
    <row r="1222" spans="45:79">
      <c r="AS1222" s="15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CA1222" s="17"/>
    </row>
    <row r="1223" spans="45:79">
      <c r="AS1223" s="15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CA1223" s="17"/>
    </row>
    <row r="1224" spans="45:79">
      <c r="AS1224" s="15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CA1224" s="17"/>
    </row>
    <row r="1225" spans="45:79">
      <c r="AS1225" s="15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CA1225" s="17"/>
    </row>
    <row r="1226" spans="45:79">
      <c r="AS1226" s="15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CA1226" s="17"/>
    </row>
    <row r="1227" spans="45:79">
      <c r="AS1227" s="15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CA1227" s="17"/>
    </row>
    <row r="1228" spans="45:79">
      <c r="AS1228" s="15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CA1228" s="17"/>
    </row>
    <row r="1229" spans="45:79">
      <c r="AS1229" s="15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CA1229" s="17"/>
    </row>
    <row r="1230" spans="45:79">
      <c r="AS1230" s="15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CA1230" s="17"/>
    </row>
    <row r="1231" spans="45:79">
      <c r="AS1231" s="15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CA1231" s="17"/>
    </row>
    <row r="1232" spans="45:79">
      <c r="AS1232" s="15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CA1232" s="17"/>
    </row>
    <row r="1233" spans="45:79">
      <c r="AS1233" s="15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CA1233" s="17"/>
    </row>
    <row r="1234" spans="45:79">
      <c r="AS1234" s="15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CA1234" s="17"/>
    </row>
    <row r="1235" spans="45:79">
      <c r="AS1235" s="15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CA1235" s="17"/>
    </row>
    <row r="1236" spans="45:79">
      <c r="AS1236" s="15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CA1236" s="17"/>
    </row>
    <row r="1237" spans="45:79">
      <c r="AS1237" s="15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CA1237" s="17"/>
    </row>
    <row r="1238" spans="45:79">
      <c r="AS1238" s="15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CA1238" s="17"/>
    </row>
    <row r="1239" spans="45:79">
      <c r="AS1239" s="15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CA1239" s="17"/>
    </row>
    <row r="1240" spans="45:79">
      <c r="AS1240" s="15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CA1240" s="17"/>
    </row>
    <row r="1241" spans="45:79">
      <c r="AS1241" s="15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CA1241" s="17"/>
    </row>
    <row r="1242" spans="45:79">
      <c r="AS1242" s="15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CA1242" s="17"/>
    </row>
    <row r="1243" spans="45:79">
      <c r="AS1243" s="15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CA1243" s="17"/>
    </row>
    <row r="1244" spans="45:79">
      <c r="AS1244" s="15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CA1244" s="17"/>
    </row>
    <row r="1245" spans="45:79">
      <c r="AS1245" s="15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CA1245" s="17"/>
    </row>
    <row r="1246" spans="45:79">
      <c r="AS1246" s="15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CA1246" s="17"/>
    </row>
    <row r="1247" spans="45:79">
      <c r="AS1247" s="15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CA1247" s="17"/>
    </row>
    <row r="1248" spans="45:79">
      <c r="AS1248" s="15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CA1248" s="17"/>
    </row>
    <row r="1249" spans="45:79">
      <c r="AS1249" s="15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CA1249" s="17"/>
    </row>
    <row r="1250" spans="45:79">
      <c r="AS1250" s="15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CA1250" s="17"/>
    </row>
    <row r="1251" spans="45:79">
      <c r="AS1251" s="15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CA1251" s="17"/>
    </row>
    <row r="1252" spans="45:79">
      <c r="AS1252" s="15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CA1252" s="17"/>
    </row>
    <row r="1253" spans="45:79">
      <c r="AS1253" s="15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CA1253" s="17"/>
    </row>
    <row r="1254" spans="45:79">
      <c r="AS1254" s="15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CA1254" s="17"/>
    </row>
    <row r="1255" spans="45:79">
      <c r="AS1255" s="15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CA1255" s="17"/>
    </row>
    <row r="1256" spans="45:79">
      <c r="AS1256" s="15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CA1256" s="17"/>
    </row>
    <row r="1257" spans="45:79">
      <c r="AS1257" s="15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CA1257" s="17"/>
    </row>
    <row r="1258" spans="45:79">
      <c r="AS1258" s="15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CA1258" s="17"/>
    </row>
    <row r="1259" spans="45:79">
      <c r="AS1259" s="15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CA1259" s="17"/>
    </row>
    <row r="1260" spans="45:79">
      <c r="AS1260" s="15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CA1260" s="17"/>
    </row>
    <row r="1261" spans="45:79">
      <c r="AS1261" s="15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CA1261" s="17"/>
    </row>
    <row r="1262" spans="45:79">
      <c r="AS1262" s="15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CA1262" s="17"/>
    </row>
    <row r="1263" spans="45:79">
      <c r="AS1263" s="15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CA1263" s="17"/>
    </row>
    <row r="1264" spans="45:79">
      <c r="AS1264" s="15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CA1264" s="17"/>
    </row>
    <row r="1265" spans="45:79">
      <c r="AS1265" s="15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CA1265" s="17"/>
    </row>
    <row r="1266" spans="45:79">
      <c r="AS1266" s="15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CA1266" s="17"/>
    </row>
    <row r="1267" spans="45:79">
      <c r="AS1267" s="15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CA1267" s="17"/>
    </row>
    <row r="1268" spans="45:79">
      <c r="AS1268" s="15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CA1268" s="17"/>
    </row>
    <row r="1269" spans="45:79">
      <c r="AS1269" s="15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CA1269" s="17"/>
    </row>
    <row r="1270" spans="45:79">
      <c r="AS1270" s="15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CA1270" s="17"/>
    </row>
    <row r="1271" spans="45:79">
      <c r="AS1271" s="15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CA1271" s="17"/>
    </row>
    <row r="1272" spans="45:79">
      <c r="AS1272" s="15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CA1272" s="17"/>
    </row>
    <row r="1273" spans="45:79">
      <c r="AS1273" s="15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CA1273" s="17"/>
    </row>
    <row r="1274" spans="45:79">
      <c r="AS1274" s="15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CA1274" s="17"/>
    </row>
    <row r="1275" spans="45:79">
      <c r="AS1275" s="15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CA1275" s="17"/>
    </row>
    <row r="1276" spans="45:79">
      <c r="AS1276" s="15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CA1276" s="17"/>
    </row>
    <row r="1277" spans="45:79">
      <c r="AS1277" s="15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CA1277" s="17"/>
    </row>
    <row r="1278" spans="45:79">
      <c r="AS1278" s="15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CA1278" s="17"/>
    </row>
    <row r="1279" spans="45:79">
      <c r="AS1279" s="15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CA1279" s="17"/>
    </row>
    <row r="1280" spans="45:79">
      <c r="AS1280" s="15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CA1280" s="17"/>
    </row>
    <row r="1281" spans="45:79">
      <c r="AS1281" s="15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CA1281" s="17"/>
    </row>
    <row r="1282" spans="45:79">
      <c r="AS1282" s="15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CA1282" s="17"/>
    </row>
    <row r="1283" spans="45:79">
      <c r="AS1283" s="15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CA1283" s="17"/>
    </row>
    <row r="1284" spans="45:79">
      <c r="AS1284" s="15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CA1284" s="17"/>
    </row>
    <row r="1285" spans="45:79">
      <c r="AS1285" s="15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CA1285" s="17"/>
    </row>
    <row r="1286" spans="45:79">
      <c r="AS1286" s="15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CA1286" s="17"/>
    </row>
    <row r="1287" spans="45:79">
      <c r="AS1287" s="15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CA1287" s="17"/>
    </row>
    <row r="1288" spans="45:79">
      <c r="AS1288" s="15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CA1288" s="17"/>
    </row>
    <row r="1289" spans="45:79">
      <c r="AS1289" s="15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CA1289" s="17"/>
    </row>
    <row r="1290" spans="45:79">
      <c r="AS1290" s="15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CA1290" s="17"/>
    </row>
    <row r="1291" spans="45:79">
      <c r="AS1291" s="15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CA1291" s="17"/>
    </row>
    <row r="1292" spans="45:79">
      <c r="AS1292" s="15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CA1292" s="17"/>
    </row>
    <row r="1293" spans="45:79">
      <c r="AS1293" s="15"/>
      <c r="AZ1293" s="16"/>
      <c r="BA1293" s="16"/>
      <c r="BB1293" s="16"/>
      <c r="BC1293" s="16"/>
      <c r="BD1293" s="16"/>
      <c r="BE1293" s="16"/>
      <c r="BF1293" s="16"/>
      <c r="BG1293" s="16"/>
      <c r="BH1293" s="16"/>
      <c r="BI1293" s="16"/>
      <c r="BJ1293" s="16"/>
      <c r="CA1293" s="17"/>
    </row>
    <row r="1294" spans="45:79">
      <c r="AS1294" s="15"/>
      <c r="AZ1294" s="16"/>
      <c r="BA1294" s="16"/>
      <c r="BB1294" s="16"/>
      <c r="BC1294" s="16"/>
      <c r="BD1294" s="16"/>
      <c r="BE1294" s="16"/>
      <c r="BF1294" s="16"/>
      <c r="BG1294" s="16"/>
      <c r="BH1294" s="16"/>
      <c r="BI1294" s="16"/>
      <c r="BJ1294" s="16"/>
      <c r="CA1294" s="17"/>
    </row>
    <row r="1295" spans="45:79">
      <c r="AS1295" s="15"/>
      <c r="AZ1295" s="16"/>
      <c r="BA1295" s="16"/>
      <c r="BB1295" s="16"/>
      <c r="BC1295" s="16"/>
      <c r="BD1295" s="16"/>
      <c r="BE1295" s="16"/>
      <c r="BF1295" s="16"/>
      <c r="BG1295" s="16"/>
      <c r="BH1295" s="16"/>
      <c r="BI1295" s="16"/>
      <c r="BJ1295" s="16"/>
      <c r="CA1295" s="17"/>
    </row>
    <row r="1296" spans="45:79">
      <c r="AS1296" s="15"/>
      <c r="AZ1296" s="16"/>
      <c r="BA1296" s="16"/>
      <c r="BB1296" s="16"/>
      <c r="BC1296" s="16"/>
      <c r="BD1296" s="16"/>
      <c r="BE1296" s="16"/>
      <c r="BF1296" s="16"/>
      <c r="BG1296" s="16"/>
      <c r="BH1296" s="16"/>
      <c r="BI1296" s="16"/>
      <c r="BJ1296" s="16"/>
      <c r="CA1296" s="17"/>
    </row>
    <row r="1297" spans="45:79">
      <c r="AS1297" s="15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CA1297" s="17"/>
    </row>
    <row r="1298" spans="45:79">
      <c r="AS1298" s="15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CA1298" s="17"/>
    </row>
    <row r="1299" spans="45:79">
      <c r="AS1299" s="15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CA1299" s="17"/>
    </row>
    <row r="1300" spans="45:79">
      <c r="AS1300" s="15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CA1300" s="17"/>
    </row>
    <row r="1301" spans="45:79">
      <c r="AS1301" s="15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CA1301" s="17"/>
    </row>
    <row r="1302" spans="45:79">
      <c r="AS1302" s="15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CA1302" s="17"/>
    </row>
    <row r="1303" spans="45:79">
      <c r="AS1303" s="15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CA1303" s="17"/>
    </row>
    <row r="1304" spans="45:79">
      <c r="AS1304" s="15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CA1304" s="17"/>
    </row>
    <row r="1305" spans="45:79">
      <c r="AS1305" s="15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CA1305" s="17"/>
    </row>
    <row r="1306" spans="45:79">
      <c r="AS1306" s="15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CA1306" s="17"/>
    </row>
    <row r="1307" spans="45:79">
      <c r="AS1307" s="15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CA1307" s="17"/>
    </row>
    <row r="1308" spans="45:79">
      <c r="AS1308" s="15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CA1308" s="17"/>
    </row>
    <row r="1309" spans="45:79">
      <c r="AS1309" s="15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CA1309" s="17"/>
    </row>
    <row r="1310" spans="45:79">
      <c r="AS1310" s="15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CA1310" s="17"/>
    </row>
    <row r="1311" spans="45:79">
      <c r="AS1311" s="15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CA1311" s="17"/>
    </row>
    <row r="1312" spans="45:79">
      <c r="AS1312" s="15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CA1312" s="17"/>
    </row>
    <row r="1313" spans="45:79">
      <c r="AS1313" s="15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CA1313" s="17"/>
    </row>
    <row r="1314" spans="45:79">
      <c r="AS1314" s="15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CA1314" s="17"/>
    </row>
    <row r="1315" spans="45:79">
      <c r="AS1315" s="15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CA1315" s="17"/>
    </row>
    <row r="1316" spans="45:79">
      <c r="AS1316" s="15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CA1316" s="17"/>
    </row>
    <row r="1317" spans="45:79">
      <c r="AS1317" s="15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CA1317" s="17"/>
    </row>
    <row r="1318" spans="45:79">
      <c r="AS1318" s="15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CA1318" s="17"/>
    </row>
    <row r="1319" spans="45:79">
      <c r="AS1319" s="15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CA1319" s="17"/>
    </row>
    <row r="1320" spans="45:79">
      <c r="AS1320" s="15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/>
      <c r="BJ1320" s="16"/>
      <c r="CA1320" s="17"/>
    </row>
    <row r="1321" spans="45:79">
      <c r="AS1321" s="15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CA1321" s="17"/>
    </row>
    <row r="1322" spans="45:79">
      <c r="AS1322" s="15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CA1322" s="17"/>
    </row>
    <row r="1323" spans="45:79">
      <c r="AS1323" s="15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CA1323" s="17"/>
    </row>
    <row r="1324" spans="45:79">
      <c r="AS1324" s="15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CA1324" s="17"/>
    </row>
    <row r="1325" spans="45:79">
      <c r="AS1325" s="15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CA1325" s="17"/>
    </row>
    <row r="1326" spans="45:79">
      <c r="AS1326" s="15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CA1326" s="17"/>
    </row>
    <row r="1327" spans="45:79">
      <c r="AS1327" s="15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CA1327" s="17"/>
    </row>
    <row r="1328" spans="45:79">
      <c r="AS1328" s="15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CA1328" s="17"/>
    </row>
    <row r="1329" spans="45:79">
      <c r="AS1329" s="15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CA1329" s="17"/>
    </row>
    <row r="1330" spans="45:79">
      <c r="AS1330" s="15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CA1330" s="17"/>
    </row>
    <row r="1331" spans="45:79">
      <c r="AS1331" s="15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CA1331" s="17"/>
    </row>
    <row r="1332" spans="45:79">
      <c r="AS1332" s="15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CA1332" s="17"/>
    </row>
    <row r="1333" spans="45:79">
      <c r="AS1333" s="15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CA1333" s="17"/>
    </row>
    <row r="1334" spans="45:79">
      <c r="AS1334" s="15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CA1334" s="17"/>
    </row>
    <row r="1335" spans="45:79">
      <c r="AS1335" s="15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CA1335" s="17"/>
    </row>
    <row r="1336" spans="45:79">
      <c r="AS1336" s="15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CA1336" s="17"/>
    </row>
    <row r="1337" spans="45:79">
      <c r="AS1337" s="15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CA1337" s="17"/>
    </row>
    <row r="1338" spans="45:79">
      <c r="AS1338" s="15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CA1338" s="17"/>
    </row>
    <row r="1339" spans="45:79">
      <c r="AS1339" s="15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CA1339" s="17"/>
    </row>
    <row r="1340" spans="45:79">
      <c r="AS1340" s="15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CA1340" s="17"/>
    </row>
    <row r="1341" spans="45:79">
      <c r="AS1341" s="15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CA1341" s="17"/>
    </row>
    <row r="1342" spans="45:79">
      <c r="AS1342" s="15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CA1342" s="17"/>
    </row>
    <row r="1343" spans="45:79">
      <c r="AS1343" s="15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CA1343" s="17"/>
    </row>
    <row r="1344" spans="45:79">
      <c r="AS1344" s="15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CA1344" s="17"/>
    </row>
    <row r="1345" spans="45:79">
      <c r="AS1345" s="15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CA1345" s="17"/>
    </row>
    <row r="1346" spans="45:79">
      <c r="AS1346" s="15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CA1346" s="17"/>
    </row>
    <row r="1347" spans="45:79">
      <c r="AS1347" s="15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CA1347" s="17"/>
    </row>
    <row r="1348" spans="45:79">
      <c r="AS1348" s="15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CA1348" s="17"/>
    </row>
    <row r="1349" spans="45:79">
      <c r="AS1349" s="15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CA1349" s="17"/>
    </row>
    <row r="1350" spans="45:79">
      <c r="AS1350" s="15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CA1350" s="17"/>
    </row>
    <row r="1351" spans="45:79">
      <c r="AS1351" s="15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CA1351" s="17"/>
    </row>
    <row r="1352" spans="45:79">
      <c r="AS1352" s="15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CA1352" s="17"/>
    </row>
    <row r="1353" spans="45:79">
      <c r="AS1353" s="15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CA1353" s="17"/>
    </row>
    <row r="1354" spans="45:79">
      <c r="AS1354" s="15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CA1354" s="17"/>
    </row>
    <row r="1355" spans="45:79">
      <c r="AS1355" s="15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/>
      <c r="BJ1355" s="16"/>
      <c r="CA1355" s="17"/>
    </row>
    <row r="1356" spans="45:79">
      <c r="AS1356" s="15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CA1356" s="17"/>
    </row>
    <row r="1357" spans="45:79">
      <c r="AS1357" s="15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CA1357" s="17"/>
    </row>
    <row r="1358" spans="45:79">
      <c r="AS1358" s="15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CA1358" s="17"/>
    </row>
    <row r="1359" spans="45:79">
      <c r="AS1359" s="15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CA1359" s="17"/>
    </row>
    <row r="1360" spans="45:79">
      <c r="AS1360" s="15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CA1360" s="17"/>
    </row>
    <row r="1361" spans="45:79">
      <c r="AS1361" s="15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CA1361" s="17"/>
    </row>
    <row r="1362" spans="45:79">
      <c r="AS1362" s="15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CA1362" s="17"/>
    </row>
    <row r="1363" spans="45:79">
      <c r="AS1363" s="15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CA1363" s="17"/>
    </row>
    <row r="1364" spans="45:79">
      <c r="AS1364" s="15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CA1364" s="17"/>
    </row>
    <row r="1365" spans="45:79">
      <c r="AS1365" s="15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CA1365" s="17"/>
    </row>
    <row r="1366" spans="45:79">
      <c r="AS1366" s="15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CA1366" s="17"/>
    </row>
    <row r="1367" spans="45:79">
      <c r="AS1367" s="15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CA1367" s="17"/>
    </row>
    <row r="1368" spans="45:79">
      <c r="AS1368" s="15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CA1368" s="17"/>
    </row>
    <row r="1369" spans="45:79">
      <c r="AS1369" s="15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CA1369" s="17"/>
    </row>
    <row r="1370" spans="45:79">
      <c r="AS1370" s="15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CA1370" s="17"/>
    </row>
    <row r="1371" spans="45:79">
      <c r="AS1371" s="15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CA1371" s="17"/>
    </row>
    <row r="1372" spans="45:79">
      <c r="AS1372" s="15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CA1372" s="17"/>
    </row>
    <row r="1373" spans="45:79">
      <c r="AS1373" s="15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CA1373" s="17"/>
    </row>
    <row r="1374" spans="45:79">
      <c r="AS1374" s="15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CA1374" s="17"/>
    </row>
    <row r="1375" spans="45:79">
      <c r="AS1375" s="15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CA1375" s="17"/>
    </row>
    <row r="1376" spans="45:79">
      <c r="AS1376" s="15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CA1376" s="17"/>
    </row>
    <row r="1377" spans="45:79">
      <c r="AS1377" s="15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CA1377" s="17"/>
    </row>
    <row r="1378" spans="45:79">
      <c r="AS1378" s="15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CA1378" s="17"/>
    </row>
    <row r="1379" spans="45:79">
      <c r="AS1379" s="15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CA1379" s="17"/>
    </row>
    <row r="1380" spans="45:79">
      <c r="AS1380" s="15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CA1380" s="17"/>
    </row>
    <row r="1381" spans="45:79">
      <c r="AS1381" s="15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CA1381" s="17"/>
    </row>
    <row r="1382" spans="45:79">
      <c r="AS1382" s="15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CA1382" s="17"/>
    </row>
    <row r="1383" spans="45:79">
      <c r="AS1383" s="15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CA1383" s="17"/>
    </row>
    <row r="1384" spans="45:79">
      <c r="AS1384" s="15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CA1384" s="17"/>
    </row>
    <row r="1385" spans="45:79">
      <c r="AS1385" s="15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CA1385" s="17"/>
    </row>
    <row r="1386" spans="45:79">
      <c r="AS1386" s="15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CA1386" s="17"/>
    </row>
    <row r="1387" spans="45:79">
      <c r="AS1387" s="15"/>
      <c r="AZ1387" s="16"/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CA1387" s="17"/>
    </row>
    <row r="1388" spans="45:79">
      <c r="AS1388" s="15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CA1388" s="17"/>
    </row>
    <row r="1389" spans="45:79">
      <c r="AS1389" s="15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CA1389" s="17"/>
    </row>
    <row r="1390" spans="45:79">
      <c r="AS1390" s="15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CA1390" s="17"/>
    </row>
    <row r="1391" spans="45:79">
      <c r="AS1391" s="15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CA1391" s="17"/>
    </row>
    <row r="1392" spans="45:79">
      <c r="AS1392" s="15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CA1392" s="17"/>
    </row>
    <row r="1393" spans="45:79">
      <c r="AS1393" s="15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CA1393" s="17"/>
    </row>
    <row r="1394" spans="45:79">
      <c r="AS1394" s="15"/>
      <c r="AZ1394" s="16"/>
      <c r="BA1394" s="16"/>
      <c r="BB1394" s="16"/>
      <c r="BC1394" s="16"/>
      <c r="BD1394" s="16"/>
      <c r="BE1394" s="16"/>
      <c r="BF1394" s="16"/>
      <c r="BG1394" s="16"/>
      <c r="BH1394" s="16"/>
      <c r="BI1394" s="16"/>
      <c r="BJ1394" s="16"/>
      <c r="CA1394" s="17"/>
    </row>
    <row r="1395" spans="45:79">
      <c r="AS1395" s="15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CA1395" s="17"/>
    </row>
    <row r="1396" spans="45:79">
      <c r="AS1396" s="15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CA1396" s="17"/>
    </row>
    <row r="1397" spans="45:79">
      <c r="AS1397" s="15"/>
      <c r="AZ1397" s="16"/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CA1397" s="17"/>
    </row>
    <row r="1398" spans="45:79">
      <c r="AS1398" s="15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CA1398" s="17"/>
    </row>
    <row r="1399" spans="45:79">
      <c r="AS1399" s="15"/>
      <c r="AZ1399" s="16"/>
      <c r="BA1399" s="16"/>
      <c r="BB1399" s="16"/>
      <c r="BC1399" s="16"/>
      <c r="BD1399" s="16"/>
      <c r="BE1399" s="16"/>
      <c r="BF1399" s="16"/>
      <c r="BG1399" s="16"/>
      <c r="BH1399" s="16"/>
      <c r="BI1399" s="16"/>
      <c r="BJ1399" s="16"/>
      <c r="CA1399" s="17"/>
    </row>
    <row r="1400" spans="45:79">
      <c r="AS1400" s="15"/>
      <c r="AZ1400" s="16"/>
      <c r="BA1400" s="16"/>
      <c r="BB1400" s="16"/>
      <c r="BC1400" s="16"/>
      <c r="BD1400" s="16"/>
      <c r="BE1400" s="16"/>
      <c r="BF1400" s="16"/>
      <c r="BG1400" s="16"/>
      <c r="BH1400" s="16"/>
      <c r="BI1400" s="16"/>
      <c r="BJ1400" s="16"/>
      <c r="CA1400" s="17"/>
    </row>
    <row r="1401" spans="45:79">
      <c r="AS1401" s="15"/>
      <c r="AZ1401" s="16"/>
      <c r="BA1401" s="16"/>
      <c r="BB1401" s="16"/>
      <c r="BC1401" s="16"/>
      <c r="BD1401" s="16"/>
      <c r="BE1401" s="16"/>
      <c r="BF1401" s="16"/>
      <c r="BG1401" s="16"/>
      <c r="BH1401" s="16"/>
      <c r="BI1401" s="16"/>
      <c r="BJ1401" s="16"/>
      <c r="CA1401" s="17"/>
    </row>
    <row r="1402" spans="45:79">
      <c r="AS1402" s="15"/>
      <c r="AZ1402" s="16"/>
      <c r="BA1402" s="16"/>
      <c r="BB1402" s="16"/>
      <c r="BC1402" s="16"/>
      <c r="BD1402" s="16"/>
      <c r="BE1402" s="16"/>
      <c r="BF1402" s="16"/>
      <c r="BG1402" s="16"/>
      <c r="BH1402" s="16"/>
      <c r="BI1402" s="16"/>
      <c r="BJ1402" s="16"/>
      <c r="CA1402" s="17"/>
    </row>
    <row r="1403" spans="45:79">
      <c r="AS1403" s="15"/>
      <c r="AZ1403" s="16"/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CA1403" s="17"/>
    </row>
    <row r="1404" spans="45:79">
      <c r="AS1404" s="15"/>
      <c r="AZ1404" s="16"/>
      <c r="BA1404" s="16"/>
      <c r="BB1404" s="16"/>
      <c r="BC1404" s="16"/>
      <c r="BD1404" s="16"/>
      <c r="BE1404" s="16"/>
      <c r="BF1404" s="16"/>
      <c r="BG1404" s="16"/>
      <c r="BH1404" s="16"/>
      <c r="BI1404" s="16"/>
      <c r="BJ1404" s="16"/>
      <c r="CA1404" s="17"/>
    </row>
    <row r="1405" spans="45:79">
      <c r="AS1405" s="15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CA1405" s="17"/>
    </row>
    <row r="1406" spans="45:79">
      <c r="AS1406" s="15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CA1406" s="17"/>
    </row>
    <row r="1407" spans="45:79">
      <c r="AS1407" s="15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CA1407" s="17"/>
    </row>
    <row r="1408" spans="45:79">
      <c r="AS1408" s="15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CA1408" s="17"/>
    </row>
    <row r="1409" spans="45:79">
      <c r="AS1409" s="15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CA1409" s="17"/>
    </row>
    <row r="1410" spans="45:79">
      <c r="AS1410" s="15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CA1410" s="17"/>
    </row>
    <row r="1411" spans="45:79">
      <c r="AS1411" s="15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CA1411" s="17"/>
    </row>
    <row r="1412" spans="45:79">
      <c r="AS1412" s="15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CA1412" s="17"/>
    </row>
    <row r="1413" spans="45:79">
      <c r="AS1413" s="15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CA1413" s="17"/>
    </row>
    <row r="1414" spans="45:79">
      <c r="AS1414" s="15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CA1414" s="17"/>
    </row>
    <row r="1415" spans="45:79">
      <c r="AS1415" s="15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CA1415" s="17"/>
    </row>
    <row r="1416" spans="45:79">
      <c r="AS1416" s="15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CA1416" s="17"/>
    </row>
    <row r="1417" spans="45:79">
      <c r="AS1417" s="15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CA1417" s="17"/>
    </row>
    <row r="1418" spans="45:79">
      <c r="AS1418" s="15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CA1418" s="17"/>
    </row>
    <row r="1419" spans="45:79">
      <c r="AS1419" s="15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CA1419" s="17"/>
    </row>
    <row r="1420" spans="45:79">
      <c r="AS1420" s="15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CA1420" s="17"/>
    </row>
    <row r="1421" spans="45:79">
      <c r="AS1421" s="15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CA1421" s="17"/>
    </row>
    <row r="1422" spans="45:79">
      <c r="AS1422" s="15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CA1422" s="17"/>
    </row>
    <row r="1423" spans="45:79">
      <c r="AS1423" s="15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CA1423" s="17"/>
    </row>
    <row r="1424" spans="45:79">
      <c r="AS1424" s="15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CA1424" s="17"/>
    </row>
    <row r="1425" spans="45:79">
      <c r="AS1425" s="15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CA1425" s="17"/>
    </row>
    <row r="1426" spans="45:79">
      <c r="AS1426" s="15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CA1426" s="17"/>
    </row>
    <row r="1427" spans="45:79">
      <c r="AS1427" s="15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CA1427" s="17"/>
    </row>
    <row r="1428" spans="45:79">
      <c r="AS1428" s="15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CA1428" s="17"/>
    </row>
    <row r="1429" spans="45:79">
      <c r="AS1429" s="15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CA1429" s="17"/>
    </row>
    <row r="1430" spans="45:79">
      <c r="AS1430" s="15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CA1430" s="17"/>
    </row>
    <row r="1431" spans="45:79">
      <c r="AS1431" s="15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CA1431" s="17"/>
    </row>
    <row r="1432" spans="45:79">
      <c r="AS1432" s="15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CA1432" s="17"/>
    </row>
    <row r="1433" spans="45:79">
      <c r="AS1433" s="15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CA1433" s="17"/>
    </row>
    <row r="1434" spans="45:79">
      <c r="AS1434" s="15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CA1434" s="17"/>
    </row>
    <row r="1435" spans="45:79">
      <c r="AS1435" s="15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CA1435" s="17"/>
    </row>
    <row r="1436" spans="45:79">
      <c r="AS1436" s="15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CA1436" s="17"/>
    </row>
    <row r="1437" spans="45:79">
      <c r="AS1437" s="15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CA1437" s="17"/>
    </row>
    <row r="1438" spans="45:79">
      <c r="AS1438" s="15"/>
      <c r="AZ1438" s="16"/>
      <c r="BA1438" s="16"/>
      <c r="BB1438" s="16"/>
      <c r="BC1438" s="16"/>
      <c r="BD1438" s="16"/>
      <c r="BE1438" s="16"/>
      <c r="BF1438" s="16"/>
      <c r="BG1438" s="16"/>
      <c r="BH1438" s="16"/>
      <c r="BI1438" s="16"/>
      <c r="BJ1438" s="16"/>
      <c r="CA1438" s="17"/>
    </row>
    <row r="1439" spans="45:79">
      <c r="AS1439" s="15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CA1439" s="17"/>
    </row>
    <row r="1440" spans="45:79">
      <c r="AS1440" s="15"/>
      <c r="AZ1440" s="16"/>
      <c r="BA1440" s="16"/>
      <c r="BB1440" s="16"/>
      <c r="BC1440" s="16"/>
      <c r="BD1440" s="16"/>
      <c r="BE1440" s="16"/>
      <c r="BF1440" s="16"/>
      <c r="BG1440" s="16"/>
      <c r="BH1440" s="16"/>
      <c r="BI1440" s="16"/>
      <c r="BJ1440" s="16"/>
      <c r="CA1440" s="17"/>
    </row>
    <row r="1441" spans="45:79">
      <c r="AS1441" s="15"/>
      <c r="AZ1441" s="16"/>
      <c r="BA1441" s="16"/>
      <c r="BB1441" s="16"/>
      <c r="BC1441" s="16"/>
      <c r="BD1441" s="16"/>
      <c r="BE1441" s="16"/>
      <c r="BF1441" s="16"/>
      <c r="BG1441" s="16"/>
      <c r="BH1441" s="16"/>
      <c r="BI1441" s="16"/>
      <c r="BJ1441" s="16"/>
      <c r="CA1441" s="17"/>
    </row>
    <row r="1442" spans="45:79">
      <c r="AS1442" s="15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CA1442" s="17"/>
    </row>
    <row r="1443" spans="45:79">
      <c r="AS1443" s="15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CA1443" s="17"/>
    </row>
    <row r="1444" spans="45:79">
      <c r="AS1444" s="15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CA1444" s="17"/>
    </row>
    <row r="1445" spans="45:79">
      <c r="AS1445" s="15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CA1445" s="17"/>
    </row>
    <row r="1446" spans="45:79">
      <c r="AS1446" s="15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CA1446" s="17"/>
    </row>
    <row r="1447" spans="45:79">
      <c r="AS1447" s="15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CA1447" s="17"/>
    </row>
    <row r="1448" spans="45:79">
      <c r="AS1448" s="15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CA1448" s="17"/>
    </row>
    <row r="1449" spans="45:79">
      <c r="AS1449" s="15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CA1449" s="17"/>
    </row>
    <row r="1450" spans="45:79">
      <c r="AS1450" s="15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CA1450" s="17"/>
    </row>
    <row r="1451" spans="45:79">
      <c r="AS1451" s="15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CA1451" s="17"/>
    </row>
    <row r="1452" spans="45:79">
      <c r="AS1452" s="15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CA1452" s="17"/>
    </row>
    <row r="1453" spans="45:79">
      <c r="AS1453" s="15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CA1453" s="17"/>
    </row>
    <row r="1454" spans="45:79">
      <c r="AS1454" s="15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CA1454" s="17"/>
    </row>
    <row r="1455" spans="45:79">
      <c r="AS1455" s="15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CA1455" s="17"/>
    </row>
    <row r="1456" spans="45:79">
      <c r="AS1456" s="15"/>
      <c r="AZ1456" s="16"/>
      <c r="BA1456" s="16"/>
      <c r="BB1456" s="16"/>
      <c r="BC1456" s="16"/>
      <c r="BD1456" s="16"/>
      <c r="BE1456" s="16"/>
      <c r="BF1456" s="16"/>
      <c r="BG1456" s="16"/>
      <c r="BH1456" s="16"/>
      <c r="BI1456" s="16"/>
      <c r="BJ1456" s="16"/>
      <c r="CA1456" s="17"/>
    </row>
    <row r="1457" spans="45:79">
      <c r="AS1457" s="15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CA1457" s="17"/>
    </row>
    <row r="1458" spans="45:79">
      <c r="AS1458" s="15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CA1458" s="17"/>
    </row>
    <row r="1459" spans="45:79">
      <c r="AS1459" s="15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CA1459" s="17"/>
    </row>
    <row r="1460" spans="45:79">
      <c r="AS1460" s="15"/>
      <c r="AZ1460" s="16"/>
      <c r="BA1460" s="16"/>
      <c r="BB1460" s="16"/>
      <c r="BC1460" s="16"/>
      <c r="BD1460" s="16"/>
      <c r="BE1460" s="16"/>
      <c r="BF1460" s="16"/>
      <c r="BG1460" s="16"/>
      <c r="BH1460" s="16"/>
      <c r="BI1460" s="16"/>
      <c r="BJ1460" s="16"/>
      <c r="CA1460" s="17"/>
    </row>
    <row r="1461" spans="45:79">
      <c r="AS1461" s="15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CA1461" s="17"/>
    </row>
    <row r="1462" spans="45:79">
      <c r="AS1462" s="15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CA1462" s="17"/>
    </row>
    <row r="1463" spans="45:79">
      <c r="AS1463" s="15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CA1463" s="17"/>
    </row>
    <row r="1464" spans="45:79">
      <c r="AS1464" s="15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CA1464" s="17"/>
    </row>
    <row r="1465" spans="45:79">
      <c r="AS1465" s="15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CA1465" s="17"/>
    </row>
    <row r="1466" spans="45:79">
      <c r="AS1466" s="15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CA1466" s="17"/>
    </row>
    <row r="1467" spans="45:79">
      <c r="AS1467" s="15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CA1467" s="17"/>
    </row>
    <row r="1468" spans="45:79">
      <c r="AS1468" s="15"/>
      <c r="AZ1468" s="16"/>
      <c r="BA1468" s="16"/>
      <c r="BB1468" s="16"/>
      <c r="BC1468" s="16"/>
      <c r="BD1468" s="16"/>
      <c r="BE1468" s="16"/>
      <c r="BF1468" s="16"/>
      <c r="BG1468" s="16"/>
      <c r="BH1468" s="16"/>
      <c r="BI1468" s="16"/>
      <c r="BJ1468" s="16"/>
      <c r="CA1468" s="17"/>
    </row>
    <row r="1469" spans="45:79">
      <c r="AS1469" s="15"/>
      <c r="AZ1469" s="16"/>
      <c r="BA1469" s="16"/>
      <c r="BB1469" s="16"/>
      <c r="BC1469" s="16"/>
      <c r="BD1469" s="16"/>
      <c r="BE1469" s="16"/>
      <c r="BF1469" s="16"/>
      <c r="BG1469" s="16"/>
      <c r="BH1469" s="16"/>
      <c r="BI1469" s="16"/>
      <c r="BJ1469" s="16"/>
      <c r="CA1469" s="17"/>
    </row>
    <row r="1470" spans="45:79">
      <c r="AS1470" s="15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CA1470" s="17"/>
    </row>
    <row r="1471" spans="45:79">
      <c r="AS1471" s="15"/>
      <c r="AZ1471" s="16"/>
      <c r="BA1471" s="16"/>
      <c r="BB1471" s="16"/>
      <c r="BC1471" s="16"/>
      <c r="BD1471" s="16"/>
      <c r="BE1471" s="16"/>
      <c r="BF1471" s="16"/>
      <c r="BG1471" s="16"/>
      <c r="BH1471" s="16"/>
      <c r="BI1471" s="16"/>
      <c r="BJ1471" s="16"/>
      <c r="CA1471" s="17"/>
    </row>
    <row r="1472" spans="45:79">
      <c r="AS1472" s="15"/>
      <c r="AZ1472" s="16"/>
      <c r="BA1472" s="16"/>
      <c r="BB1472" s="16"/>
      <c r="BC1472" s="16"/>
      <c r="BD1472" s="16"/>
      <c r="BE1472" s="16"/>
      <c r="BF1472" s="16"/>
      <c r="BG1472" s="16"/>
      <c r="BH1472" s="16"/>
      <c r="BI1472" s="16"/>
      <c r="BJ1472" s="16"/>
      <c r="CA1472" s="17"/>
    </row>
    <row r="1473" spans="45:79">
      <c r="AS1473" s="15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CA1473" s="17"/>
    </row>
    <row r="1474" spans="45:79">
      <c r="AS1474" s="15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CA1474" s="17"/>
    </row>
    <row r="1475" spans="45:79">
      <c r="AS1475" s="15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CA1475" s="17"/>
    </row>
    <row r="1476" spans="45:79">
      <c r="AS1476" s="15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CA1476" s="17"/>
    </row>
    <row r="1477" spans="45:79">
      <c r="AS1477" s="15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CA1477" s="17"/>
    </row>
    <row r="1478" spans="45:79">
      <c r="AS1478" s="15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CA1478" s="17"/>
    </row>
    <row r="1479" spans="45:79">
      <c r="AS1479" s="15"/>
      <c r="AZ1479" s="16"/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CA1479" s="17"/>
    </row>
    <row r="1480" spans="45:79">
      <c r="AS1480" s="15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CA1480" s="17"/>
    </row>
    <row r="1481" spans="45:79">
      <c r="AS1481" s="15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CA1481" s="17"/>
    </row>
    <row r="1482" spans="45:79">
      <c r="AS1482" s="15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CA1482" s="17"/>
    </row>
    <row r="1483" spans="45:79">
      <c r="AS1483" s="15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CA1483" s="17"/>
    </row>
    <row r="1484" spans="45:79">
      <c r="AS1484" s="15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CA1484" s="17"/>
    </row>
    <row r="1485" spans="45:79">
      <c r="AS1485" s="15"/>
      <c r="AZ1485" s="16"/>
      <c r="BA1485" s="16"/>
      <c r="BB1485" s="16"/>
      <c r="BC1485" s="16"/>
      <c r="BD1485" s="16"/>
      <c r="BE1485" s="16"/>
      <c r="BF1485" s="16"/>
      <c r="BG1485" s="16"/>
      <c r="BH1485" s="16"/>
      <c r="BI1485" s="16"/>
      <c r="BJ1485" s="16"/>
      <c r="CA1485" s="17"/>
    </row>
    <row r="1486" spans="45:79">
      <c r="AS1486" s="15"/>
      <c r="AZ1486" s="16"/>
      <c r="BA1486" s="16"/>
      <c r="BB1486" s="16"/>
      <c r="BC1486" s="16"/>
      <c r="BD1486" s="16"/>
      <c r="BE1486" s="16"/>
      <c r="BF1486" s="16"/>
      <c r="BG1486" s="16"/>
      <c r="BH1486" s="16"/>
      <c r="BI1486" s="16"/>
      <c r="BJ1486" s="16"/>
      <c r="CA1486" s="17"/>
    </row>
    <row r="1487" spans="45:79">
      <c r="AS1487" s="15"/>
      <c r="AZ1487" s="16"/>
      <c r="BA1487" s="16"/>
      <c r="BB1487" s="16"/>
      <c r="BC1487" s="16"/>
      <c r="BD1487" s="16"/>
      <c r="BE1487" s="16"/>
      <c r="BF1487" s="16"/>
      <c r="BG1487" s="16"/>
      <c r="BH1487" s="16"/>
      <c r="BI1487" s="16"/>
      <c r="BJ1487" s="16"/>
      <c r="CA1487" s="17"/>
    </row>
    <row r="1488" spans="45:79">
      <c r="AS1488" s="15"/>
      <c r="AZ1488" s="16"/>
      <c r="BA1488" s="16"/>
      <c r="BB1488" s="16"/>
      <c r="BC1488" s="16"/>
      <c r="BD1488" s="16"/>
      <c r="BE1488" s="16"/>
      <c r="BF1488" s="16"/>
      <c r="BG1488" s="16"/>
      <c r="BH1488" s="16"/>
      <c r="BI1488" s="16"/>
      <c r="BJ1488" s="16"/>
      <c r="CA1488" s="17"/>
    </row>
    <row r="1489" spans="45:79">
      <c r="AS1489" s="15"/>
      <c r="AZ1489" s="16"/>
      <c r="BA1489" s="16"/>
      <c r="BB1489" s="16"/>
      <c r="BC1489" s="16"/>
      <c r="BD1489" s="16"/>
      <c r="BE1489" s="16"/>
      <c r="BF1489" s="16"/>
      <c r="BG1489" s="16"/>
      <c r="BH1489" s="16"/>
      <c r="BI1489" s="16"/>
      <c r="BJ1489" s="16"/>
      <c r="CA1489" s="17"/>
    </row>
    <row r="1490" spans="45:79">
      <c r="AS1490" s="15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CA1490" s="17"/>
    </row>
    <row r="1491" spans="45:79">
      <c r="AS1491" s="15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CA1491" s="17"/>
    </row>
    <row r="1492" spans="45:79">
      <c r="AS1492" s="15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CA1492" s="17"/>
    </row>
    <row r="1493" spans="45:79">
      <c r="AS1493" s="15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CA1493" s="17"/>
    </row>
    <row r="1494" spans="45:79">
      <c r="AS1494" s="15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CA1494" s="17"/>
    </row>
    <row r="1495" spans="45:79">
      <c r="AS1495" s="15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CA1495" s="17"/>
    </row>
    <row r="1496" spans="45:79">
      <c r="AS1496" s="15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CA1496" s="17"/>
    </row>
    <row r="1497" spans="45:79">
      <c r="AS1497" s="15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CA1497" s="17"/>
    </row>
    <row r="1498" spans="45:79">
      <c r="AS1498" s="15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CA1498" s="17"/>
    </row>
    <row r="1499" spans="45:79">
      <c r="AS1499" s="15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CA1499" s="17"/>
    </row>
    <row r="1500" spans="45:79">
      <c r="AS1500" s="15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CA1500" s="17"/>
    </row>
    <row r="1501" spans="45:79">
      <c r="AS1501" s="15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CA1501" s="17"/>
    </row>
    <row r="1502" spans="45:79">
      <c r="AS1502" s="15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CA1502" s="17"/>
    </row>
    <row r="1503" spans="45:79">
      <c r="AS1503" s="15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CA1503" s="17"/>
    </row>
    <row r="1504" spans="45:79">
      <c r="AS1504" s="15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CA1504" s="17"/>
    </row>
    <row r="1505" spans="45:79">
      <c r="AS1505" s="15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CA1505" s="17"/>
    </row>
    <row r="1506" spans="45:79">
      <c r="AS1506" s="15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CA1506" s="17"/>
    </row>
    <row r="1507" spans="45:79">
      <c r="AS1507" s="15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CA1507" s="17"/>
    </row>
    <row r="1508" spans="45:79">
      <c r="AS1508" s="15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CA1508" s="17"/>
    </row>
    <row r="1509" spans="45:79">
      <c r="AS1509" s="15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CA1509" s="17"/>
    </row>
    <row r="1510" spans="45:79">
      <c r="AS1510" s="15"/>
      <c r="AZ1510" s="16"/>
      <c r="BA1510" s="16"/>
      <c r="BB1510" s="16"/>
      <c r="BC1510" s="16"/>
      <c r="BD1510" s="16"/>
      <c r="BE1510" s="16"/>
      <c r="BF1510" s="16"/>
      <c r="BG1510" s="16"/>
      <c r="BH1510" s="16"/>
      <c r="BI1510" s="16"/>
      <c r="BJ1510" s="16"/>
      <c r="CA1510" s="17"/>
    </row>
    <row r="1511" spans="45:79">
      <c r="AS1511" s="15"/>
      <c r="AZ1511" s="16"/>
      <c r="BA1511" s="16"/>
      <c r="BB1511" s="16"/>
      <c r="BC1511" s="16"/>
      <c r="BD1511" s="16"/>
      <c r="BE1511" s="16"/>
      <c r="BF1511" s="16"/>
      <c r="BG1511" s="16"/>
      <c r="BH1511" s="16"/>
      <c r="BI1511" s="16"/>
      <c r="BJ1511" s="16"/>
      <c r="CA1511" s="17"/>
    </row>
    <row r="1512" spans="45:79">
      <c r="AS1512" s="15"/>
      <c r="AZ1512" s="16"/>
      <c r="BA1512" s="16"/>
      <c r="BB1512" s="16"/>
      <c r="BC1512" s="16"/>
      <c r="BD1512" s="16"/>
      <c r="BE1512" s="16"/>
      <c r="BF1512" s="16"/>
      <c r="BG1512" s="16"/>
      <c r="BH1512" s="16"/>
      <c r="BI1512" s="16"/>
      <c r="BJ1512" s="16"/>
      <c r="CA1512" s="17"/>
    </row>
    <row r="1513" spans="45:79">
      <c r="AS1513" s="15"/>
      <c r="AZ1513" s="16"/>
      <c r="BA1513" s="16"/>
      <c r="BB1513" s="16"/>
      <c r="BC1513" s="16"/>
      <c r="BD1513" s="16"/>
      <c r="BE1513" s="16"/>
      <c r="BF1513" s="16"/>
      <c r="BG1513" s="16"/>
      <c r="BH1513" s="16"/>
      <c r="BI1513" s="16"/>
      <c r="BJ1513" s="16"/>
      <c r="CA1513" s="17"/>
    </row>
    <row r="1514" spans="45:79">
      <c r="AS1514" s="15"/>
      <c r="AZ1514" s="16"/>
      <c r="BA1514" s="16"/>
      <c r="BB1514" s="16"/>
      <c r="BC1514" s="16"/>
      <c r="BD1514" s="16"/>
      <c r="BE1514" s="16"/>
      <c r="BF1514" s="16"/>
      <c r="BG1514" s="16"/>
      <c r="BH1514" s="16"/>
      <c r="BI1514" s="16"/>
      <c r="BJ1514" s="16"/>
      <c r="CA1514" s="17"/>
    </row>
    <row r="1515" spans="45:79">
      <c r="AS1515" s="15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CA1515" s="17"/>
    </row>
    <row r="1516" spans="45:79">
      <c r="AS1516" s="15"/>
      <c r="AZ1516" s="16"/>
      <c r="BA1516" s="16"/>
      <c r="BB1516" s="16"/>
      <c r="BC1516" s="16"/>
      <c r="BD1516" s="16"/>
      <c r="BE1516" s="16"/>
      <c r="BF1516" s="16"/>
      <c r="BG1516" s="16"/>
      <c r="BH1516" s="16"/>
      <c r="BI1516" s="16"/>
      <c r="BJ1516" s="16"/>
      <c r="CA1516" s="17"/>
    </row>
    <row r="1517" spans="45:79">
      <c r="AS1517" s="15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CA1517" s="17"/>
    </row>
    <row r="1518" spans="45:79">
      <c r="AS1518" s="15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CA1518" s="17"/>
    </row>
    <row r="1519" spans="45:79">
      <c r="AS1519" s="15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CA1519" s="17"/>
    </row>
    <row r="1520" spans="45:79">
      <c r="AS1520" s="15"/>
      <c r="AZ1520" s="16"/>
      <c r="BA1520" s="16"/>
      <c r="BB1520" s="16"/>
      <c r="BC1520" s="16"/>
      <c r="BD1520" s="16"/>
      <c r="BE1520" s="16"/>
      <c r="BF1520" s="16"/>
      <c r="BG1520" s="16"/>
      <c r="BH1520" s="16"/>
      <c r="BI1520" s="16"/>
      <c r="BJ1520" s="16"/>
      <c r="CA1520" s="17"/>
    </row>
    <row r="1521" spans="45:79">
      <c r="AS1521" s="15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CA1521" s="17"/>
    </row>
    <row r="1522" spans="45:79">
      <c r="AS1522" s="15"/>
      <c r="AZ1522" s="16"/>
      <c r="BA1522" s="16"/>
      <c r="BB1522" s="16"/>
      <c r="BC1522" s="16"/>
      <c r="BD1522" s="16"/>
      <c r="BE1522" s="16"/>
      <c r="BF1522" s="16"/>
      <c r="BG1522" s="16"/>
      <c r="BH1522" s="16"/>
      <c r="BI1522" s="16"/>
      <c r="BJ1522" s="16"/>
      <c r="CA1522" s="17"/>
    </row>
    <row r="1523" spans="45:79">
      <c r="AS1523" s="15"/>
      <c r="AZ1523" s="16"/>
      <c r="BA1523" s="16"/>
      <c r="BB1523" s="16"/>
      <c r="BC1523" s="16"/>
      <c r="BD1523" s="16"/>
      <c r="BE1523" s="16"/>
      <c r="BF1523" s="16"/>
      <c r="BG1523" s="16"/>
      <c r="BH1523" s="16"/>
      <c r="BI1523" s="16"/>
      <c r="BJ1523" s="16"/>
      <c r="CA1523" s="17"/>
    </row>
    <row r="1524" spans="45:79">
      <c r="AS1524" s="15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CA1524" s="17"/>
    </row>
    <row r="1525" spans="45:79">
      <c r="AS1525" s="15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CA1525" s="17"/>
    </row>
    <row r="1526" spans="45:79">
      <c r="AS1526" s="15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CA1526" s="17"/>
    </row>
    <row r="1527" spans="45:79">
      <c r="AS1527" s="15"/>
      <c r="AZ1527" s="16"/>
      <c r="BA1527" s="16"/>
      <c r="BB1527" s="16"/>
      <c r="BC1527" s="16"/>
      <c r="BD1527" s="16"/>
      <c r="BE1527" s="16"/>
      <c r="BF1527" s="16"/>
      <c r="BG1527" s="16"/>
      <c r="BH1527" s="16"/>
      <c r="BI1527" s="16"/>
      <c r="BJ1527" s="16"/>
      <c r="CA1527" s="17"/>
    </row>
    <row r="1528" spans="45:79">
      <c r="AS1528" s="15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CA1528" s="17"/>
    </row>
    <row r="1529" spans="45:79">
      <c r="AS1529" s="15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CA1529" s="17"/>
    </row>
    <row r="1530" spans="45:79">
      <c r="AS1530" s="15"/>
      <c r="AZ1530" s="16"/>
      <c r="BA1530" s="16"/>
      <c r="BB1530" s="16"/>
      <c r="BC1530" s="16"/>
      <c r="BD1530" s="16"/>
      <c r="BE1530" s="16"/>
      <c r="BF1530" s="16"/>
      <c r="BG1530" s="16"/>
      <c r="BH1530" s="16"/>
      <c r="BI1530" s="16"/>
      <c r="BJ1530" s="16"/>
      <c r="CA1530" s="17"/>
    </row>
    <row r="1531" spans="45:79">
      <c r="AS1531" s="15"/>
      <c r="AZ1531" s="16"/>
      <c r="BA1531" s="16"/>
      <c r="BB1531" s="16"/>
      <c r="BC1531" s="16"/>
      <c r="BD1531" s="16"/>
      <c r="BE1531" s="16"/>
      <c r="BF1531" s="16"/>
      <c r="BG1531" s="16"/>
      <c r="BH1531" s="16"/>
      <c r="BI1531" s="16"/>
      <c r="BJ1531" s="16"/>
      <c r="CA1531" s="17"/>
    </row>
    <row r="1532" spans="45:79">
      <c r="AS1532" s="15"/>
      <c r="AZ1532" s="16"/>
      <c r="BA1532" s="16"/>
      <c r="BB1532" s="16"/>
      <c r="BC1532" s="16"/>
      <c r="BD1532" s="16"/>
      <c r="BE1532" s="16"/>
      <c r="BF1532" s="16"/>
      <c r="BG1532" s="16"/>
      <c r="BH1532" s="16"/>
      <c r="BI1532" s="16"/>
      <c r="BJ1532" s="16"/>
      <c r="CA1532" s="17"/>
    </row>
    <row r="1533" spans="45:79">
      <c r="AS1533" s="15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CA1533" s="17"/>
    </row>
    <row r="1534" spans="45:79">
      <c r="AS1534" s="15"/>
      <c r="AZ1534" s="16"/>
      <c r="BA1534" s="16"/>
      <c r="BB1534" s="16"/>
      <c r="BC1534" s="16"/>
      <c r="BD1534" s="16"/>
      <c r="BE1534" s="16"/>
      <c r="BF1534" s="16"/>
      <c r="BG1534" s="16"/>
      <c r="BH1534" s="16"/>
      <c r="BI1534" s="16"/>
      <c r="BJ1534" s="16"/>
      <c r="CA1534" s="17"/>
    </row>
    <row r="1535" spans="45:79">
      <c r="AS1535" s="15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CA1535" s="17"/>
    </row>
    <row r="1536" spans="45:79">
      <c r="AS1536" s="15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CA1536" s="17"/>
    </row>
    <row r="1537" spans="45:79">
      <c r="AS1537" s="15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CA1537" s="17"/>
    </row>
    <row r="1538" spans="45:79">
      <c r="AS1538" s="15"/>
      <c r="AZ1538" s="16"/>
      <c r="BA1538" s="16"/>
      <c r="BB1538" s="16"/>
      <c r="BC1538" s="16"/>
      <c r="BD1538" s="16"/>
      <c r="BE1538" s="16"/>
      <c r="BF1538" s="16"/>
      <c r="BG1538" s="16"/>
      <c r="BH1538" s="16"/>
      <c r="BI1538" s="16"/>
      <c r="BJ1538" s="16"/>
      <c r="CA1538" s="17"/>
    </row>
    <row r="1539" spans="45:79">
      <c r="AS1539" s="15"/>
      <c r="AZ1539" s="16"/>
      <c r="BA1539" s="16"/>
      <c r="BB1539" s="16"/>
      <c r="BC1539" s="16"/>
      <c r="BD1539" s="16"/>
      <c r="BE1539" s="16"/>
      <c r="BF1539" s="16"/>
      <c r="BG1539" s="16"/>
      <c r="BH1539" s="16"/>
      <c r="BI1539" s="16"/>
      <c r="BJ1539" s="16"/>
      <c r="CA1539" s="17"/>
    </row>
    <row r="1540" spans="45:79">
      <c r="AS1540" s="15"/>
      <c r="AZ1540" s="16"/>
      <c r="BA1540" s="16"/>
      <c r="BB1540" s="16"/>
      <c r="BC1540" s="16"/>
      <c r="BD1540" s="16"/>
      <c r="BE1540" s="16"/>
      <c r="BF1540" s="16"/>
      <c r="BG1540" s="16"/>
      <c r="BH1540" s="16"/>
      <c r="BI1540" s="16"/>
      <c r="BJ1540" s="16"/>
      <c r="CA1540" s="17"/>
    </row>
    <row r="1541" spans="45:79">
      <c r="AS1541" s="15"/>
      <c r="AZ1541" s="16"/>
      <c r="BA1541" s="16"/>
      <c r="BB1541" s="16"/>
      <c r="BC1541" s="16"/>
      <c r="BD1541" s="16"/>
      <c r="BE1541" s="16"/>
      <c r="BF1541" s="16"/>
      <c r="BG1541" s="16"/>
      <c r="BH1541" s="16"/>
      <c r="BI1541" s="16"/>
      <c r="BJ1541" s="16"/>
      <c r="CA1541" s="17"/>
    </row>
    <row r="1542" spans="45:79">
      <c r="AS1542" s="15"/>
      <c r="AZ1542" s="16"/>
      <c r="BA1542" s="16"/>
      <c r="BB1542" s="16"/>
      <c r="BC1542" s="16"/>
      <c r="BD1542" s="16"/>
      <c r="BE1542" s="16"/>
      <c r="BF1542" s="16"/>
      <c r="BG1542" s="16"/>
      <c r="BH1542" s="16"/>
      <c r="BI1542" s="16"/>
      <c r="BJ1542" s="16"/>
      <c r="CA1542" s="17"/>
    </row>
    <row r="1543" spans="45:79">
      <c r="AS1543" s="15"/>
      <c r="AZ1543" s="16"/>
      <c r="BA1543" s="16"/>
      <c r="BB1543" s="16"/>
      <c r="BC1543" s="16"/>
      <c r="BD1543" s="16"/>
      <c r="BE1543" s="16"/>
      <c r="BF1543" s="16"/>
      <c r="BG1543" s="16"/>
      <c r="BH1543" s="16"/>
      <c r="BI1543" s="16"/>
      <c r="BJ1543" s="16"/>
      <c r="CA1543" s="17"/>
    </row>
    <row r="1544" spans="45:79">
      <c r="AS1544" s="15"/>
      <c r="AZ1544" s="16"/>
      <c r="BA1544" s="16"/>
      <c r="BB1544" s="16"/>
      <c r="BC1544" s="16"/>
      <c r="BD1544" s="16"/>
      <c r="BE1544" s="16"/>
      <c r="BF1544" s="16"/>
      <c r="BG1544" s="16"/>
      <c r="BH1544" s="16"/>
      <c r="BI1544" s="16"/>
      <c r="BJ1544" s="16"/>
      <c r="CA1544" s="17"/>
    </row>
    <row r="1545" spans="45:79">
      <c r="AS1545" s="15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CA1545" s="17"/>
    </row>
    <row r="1546" spans="45:79">
      <c r="AS1546" s="15"/>
      <c r="AZ1546" s="16"/>
      <c r="BA1546" s="16"/>
      <c r="BB1546" s="16"/>
      <c r="BC1546" s="16"/>
      <c r="BD1546" s="16"/>
      <c r="BE1546" s="16"/>
      <c r="BF1546" s="16"/>
      <c r="BG1546" s="16"/>
      <c r="BH1546" s="16"/>
      <c r="BI1546" s="16"/>
      <c r="BJ1546" s="16"/>
      <c r="CA1546" s="17"/>
    </row>
    <row r="1547" spans="45:79">
      <c r="AS1547" s="15"/>
      <c r="AZ1547" s="16"/>
      <c r="BA1547" s="16"/>
      <c r="BB1547" s="16"/>
      <c r="BC1547" s="16"/>
      <c r="BD1547" s="16"/>
      <c r="BE1547" s="16"/>
      <c r="BF1547" s="16"/>
      <c r="BG1547" s="16"/>
      <c r="BH1547" s="16"/>
      <c r="BI1547" s="16"/>
      <c r="BJ1547" s="16"/>
      <c r="CA1547" s="17"/>
    </row>
    <row r="1548" spans="45:79">
      <c r="AS1548" s="15"/>
      <c r="AZ1548" s="16"/>
      <c r="BA1548" s="16"/>
      <c r="BB1548" s="16"/>
      <c r="BC1548" s="16"/>
      <c r="BD1548" s="16"/>
      <c r="BE1548" s="16"/>
      <c r="BF1548" s="16"/>
      <c r="BG1548" s="16"/>
      <c r="BH1548" s="16"/>
      <c r="BI1548" s="16"/>
      <c r="BJ1548" s="16"/>
      <c r="CA1548" s="17"/>
    </row>
    <row r="1549" spans="45:79">
      <c r="AS1549" s="15"/>
      <c r="AZ1549" s="16"/>
      <c r="BA1549" s="16"/>
      <c r="BB1549" s="16"/>
      <c r="BC1549" s="16"/>
      <c r="BD1549" s="16"/>
      <c r="BE1549" s="16"/>
      <c r="BF1549" s="16"/>
      <c r="BG1549" s="16"/>
      <c r="BH1549" s="16"/>
      <c r="BI1549" s="16"/>
      <c r="BJ1549" s="16"/>
      <c r="CA1549" s="17"/>
    </row>
    <row r="1550" spans="45:79">
      <c r="AS1550" s="15"/>
      <c r="AZ1550" s="16"/>
      <c r="BA1550" s="16"/>
      <c r="BB1550" s="16"/>
      <c r="BC1550" s="16"/>
      <c r="BD1550" s="16"/>
      <c r="BE1550" s="16"/>
      <c r="BF1550" s="16"/>
      <c r="BG1550" s="16"/>
      <c r="BH1550" s="16"/>
      <c r="BI1550" s="16"/>
      <c r="BJ1550" s="16"/>
      <c r="CA1550" s="17"/>
    </row>
    <row r="1551" spans="45:79">
      <c r="AS1551" s="15"/>
      <c r="AZ1551" s="16"/>
      <c r="BA1551" s="16"/>
      <c r="BB1551" s="16"/>
      <c r="BC1551" s="16"/>
      <c r="BD1551" s="16"/>
      <c r="BE1551" s="16"/>
      <c r="BF1551" s="16"/>
      <c r="BG1551" s="16"/>
      <c r="BH1551" s="16"/>
      <c r="BI1551" s="16"/>
      <c r="BJ1551" s="16"/>
      <c r="CA1551" s="17"/>
    </row>
    <row r="1552" spans="45:79">
      <c r="AS1552" s="15"/>
      <c r="AZ1552" s="16"/>
      <c r="BA1552" s="16"/>
      <c r="BB1552" s="16"/>
      <c r="BC1552" s="16"/>
      <c r="BD1552" s="16"/>
      <c r="BE1552" s="16"/>
      <c r="BF1552" s="16"/>
      <c r="BG1552" s="16"/>
      <c r="BH1552" s="16"/>
      <c r="BI1552" s="16"/>
      <c r="BJ1552" s="16"/>
      <c r="CA1552" s="17"/>
    </row>
    <row r="1553" spans="45:79">
      <c r="AS1553" s="15"/>
      <c r="AZ1553" s="16"/>
      <c r="BA1553" s="16"/>
      <c r="BB1553" s="16"/>
      <c r="BC1553" s="16"/>
      <c r="BD1553" s="16"/>
      <c r="BE1553" s="16"/>
      <c r="BF1553" s="16"/>
      <c r="BG1553" s="16"/>
      <c r="BH1553" s="16"/>
      <c r="BI1553" s="16"/>
      <c r="BJ1553" s="16"/>
      <c r="CA1553" s="17"/>
    </row>
    <row r="1554" spans="45:79">
      <c r="AS1554" s="15"/>
      <c r="AZ1554" s="16"/>
      <c r="BA1554" s="16"/>
      <c r="BB1554" s="16"/>
      <c r="BC1554" s="16"/>
      <c r="BD1554" s="16"/>
      <c r="BE1554" s="16"/>
      <c r="BF1554" s="16"/>
      <c r="BG1554" s="16"/>
      <c r="BH1554" s="16"/>
      <c r="BI1554" s="16"/>
      <c r="BJ1554" s="16"/>
      <c r="CA1554" s="17"/>
    </row>
    <row r="1555" spans="45:79">
      <c r="AS1555" s="15"/>
      <c r="AZ1555" s="16"/>
      <c r="BA1555" s="16"/>
      <c r="BB1555" s="16"/>
      <c r="BC1555" s="16"/>
      <c r="BD1555" s="16"/>
      <c r="BE1555" s="16"/>
      <c r="BF1555" s="16"/>
      <c r="BG1555" s="16"/>
      <c r="BH1555" s="16"/>
      <c r="BI1555" s="16"/>
      <c r="BJ1555" s="16"/>
      <c r="CA1555" s="17"/>
    </row>
    <row r="1556" spans="45:79">
      <c r="AS1556" s="15"/>
      <c r="AZ1556" s="16"/>
      <c r="BA1556" s="16"/>
      <c r="BB1556" s="16"/>
      <c r="BC1556" s="16"/>
      <c r="BD1556" s="16"/>
      <c r="BE1556" s="16"/>
      <c r="BF1556" s="16"/>
      <c r="BG1556" s="16"/>
      <c r="BH1556" s="16"/>
      <c r="BI1556" s="16"/>
      <c r="BJ1556" s="16"/>
      <c r="CA1556" s="17"/>
    </row>
    <row r="1557" spans="45:79">
      <c r="AS1557" s="15"/>
      <c r="AZ1557" s="16"/>
      <c r="BA1557" s="16"/>
      <c r="BB1557" s="16"/>
      <c r="BC1557" s="16"/>
      <c r="BD1557" s="16"/>
      <c r="BE1557" s="16"/>
      <c r="BF1557" s="16"/>
      <c r="BG1557" s="16"/>
      <c r="BH1557" s="16"/>
      <c r="BI1557" s="16"/>
      <c r="BJ1557" s="16"/>
      <c r="CA1557" s="17"/>
    </row>
    <row r="1558" spans="45:79">
      <c r="AS1558" s="15"/>
      <c r="AZ1558" s="16"/>
      <c r="BA1558" s="16"/>
      <c r="BB1558" s="16"/>
      <c r="BC1558" s="16"/>
      <c r="BD1558" s="16"/>
      <c r="BE1558" s="16"/>
      <c r="BF1558" s="16"/>
      <c r="BG1558" s="16"/>
      <c r="BH1558" s="16"/>
      <c r="BI1558" s="16"/>
      <c r="BJ1558" s="16"/>
      <c r="CA1558" s="17"/>
    </row>
    <row r="1559" spans="45:79">
      <c r="AS1559" s="15"/>
      <c r="AZ1559" s="16"/>
      <c r="BA1559" s="16"/>
      <c r="BB1559" s="16"/>
      <c r="BC1559" s="16"/>
      <c r="BD1559" s="16"/>
      <c r="BE1559" s="16"/>
      <c r="BF1559" s="16"/>
      <c r="BG1559" s="16"/>
      <c r="BH1559" s="16"/>
      <c r="BI1559" s="16"/>
      <c r="BJ1559" s="16"/>
      <c r="CA1559" s="17"/>
    </row>
    <row r="1560" spans="45:79">
      <c r="AS1560" s="15"/>
      <c r="AZ1560" s="16"/>
      <c r="BA1560" s="16"/>
      <c r="BB1560" s="16"/>
      <c r="BC1560" s="16"/>
      <c r="BD1560" s="16"/>
      <c r="BE1560" s="16"/>
      <c r="BF1560" s="16"/>
      <c r="BG1560" s="16"/>
      <c r="BH1560" s="16"/>
      <c r="BI1560" s="16"/>
      <c r="BJ1560" s="16"/>
      <c r="CA1560" s="17"/>
    </row>
    <row r="1561" spans="45:79">
      <c r="AS1561" s="15"/>
      <c r="AZ1561" s="16"/>
      <c r="BA1561" s="16"/>
      <c r="BB1561" s="16"/>
      <c r="BC1561" s="16"/>
      <c r="BD1561" s="16"/>
      <c r="BE1561" s="16"/>
      <c r="BF1561" s="16"/>
      <c r="BG1561" s="16"/>
      <c r="BH1561" s="16"/>
      <c r="BI1561" s="16"/>
      <c r="BJ1561" s="16"/>
      <c r="CA1561" s="17"/>
    </row>
    <row r="1562" spans="45:79">
      <c r="AS1562" s="15"/>
      <c r="AZ1562" s="16"/>
      <c r="BA1562" s="16"/>
      <c r="BB1562" s="16"/>
      <c r="BC1562" s="16"/>
      <c r="BD1562" s="16"/>
      <c r="BE1562" s="16"/>
      <c r="BF1562" s="16"/>
      <c r="BG1562" s="16"/>
      <c r="BH1562" s="16"/>
      <c r="BI1562" s="16"/>
      <c r="BJ1562" s="16"/>
      <c r="CA1562" s="17"/>
    </row>
    <row r="1563" spans="45:79">
      <c r="AS1563" s="15"/>
      <c r="AZ1563" s="16"/>
      <c r="BA1563" s="16"/>
      <c r="BB1563" s="16"/>
      <c r="BC1563" s="16"/>
      <c r="BD1563" s="16"/>
      <c r="BE1563" s="16"/>
      <c r="BF1563" s="16"/>
      <c r="BG1563" s="16"/>
      <c r="BH1563" s="16"/>
      <c r="BI1563" s="16"/>
      <c r="BJ1563" s="16"/>
      <c r="CA1563" s="17"/>
    </row>
    <row r="1564" spans="45:79">
      <c r="AS1564" s="15"/>
      <c r="AZ1564" s="16"/>
      <c r="BA1564" s="16"/>
      <c r="BB1564" s="16"/>
      <c r="BC1564" s="16"/>
      <c r="BD1564" s="16"/>
      <c r="BE1564" s="16"/>
      <c r="BF1564" s="16"/>
      <c r="BG1564" s="16"/>
      <c r="BH1564" s="16"/>
      <c r="BI1564" s="16"/>
      <c r="BJ1564" s="16"/>
      <c r="CA1564" s="17"/>
    </row>
    <row r="1565" spans="45:79">
      <c r="AS1565" s="15"/>
      <c r="AZ1565" s="16"/>
      <c r="BA1565" s="16"/>
      <c r="BB1565" s="16"/>
      <c r="BC1565" s="16"/>
      <c r="BD1565" s="16"/>
      <c r="BE1565" s="16"/>
      <c r="BF1565" s="16"/>
      <c r="BG1565" s="16"/>
      <c r="BH1565" s="16"/>
      <c r="BI1565" s="16"/>
      <c r="BJ1565" s="16"/>
      <c r="CA1565" s="17"/>
    </row>
    <row r="1566" spans="45:79">
      <c r="AS1566" s="15"/>
      <c r="AZ1566" s="16"/>
      <c r="BA1566" s="16"/>
      <c r="BB1566" s="16"/>
      <c r="BC1566" s="16"/>
      <c r="BD1566" s="16"/>
      <c r="BE1566" s="16"/>
      <c r="BF1566" s="16"/>
      <c r="BG1566" s="16"/>
      <c r="BH1566" s="16"/>
      <c r="BI1566" s="16"/>
      <c r="BJ1566" s="16"/>
      <c r="CA1566" s="17"/>
    </row>
    <row r="1567" spans="45:79">
      <c r="AS1567" s="15"/>
      <c r="AZ1567" s="16"/>
      <c r="BA1567" s="16"/>
      <c r="BB1567" s="16"/>
      <c r="BC1567" s="16"/>
      <c r="BD1567" s="16"/>
      <c r="BE1567" s="16"/>
      <c r="BF1567" s="16"/>
      <c r="BG1567" s="16"/>
      <c r="BH1567" s="16"/>
      <c r="BI1567" s="16"/>
      <c r="BJ1567" s="16"/>
      <c r="CA1567" s="17"/>
    </row>
    <row r="1568" spans="45:79">
      <c r="AS1568" s="15"/>
      <c r="AZ1568" s="16"/>
      <c r="BA1568" s="16"/>
      <c r="BB1568" s="16"/>
      <c r="BC1568" s="16"/>
      <c r="BD1568" s="16"/>
      <c r="BE1568" s="16"/>
      <c r="BF1568" s="16"/>
      <c r="BG1568" s="16"/>
      <c r="BH1568" s="16"/>
      <c r="BI1568" s="16"/>
      <c r="BJ1568" s="16"/>
      <c r="CA1568" s="17"/>
    </row>
    <row r="1569" spans="45:79">
      <c r="AS1569" s="15"/>
      <c r="AZ1569" s="16"/>
      <c r="BA1569" s="16"/>
      <c r="BB1569" s="16"/>
      <c r="BC1569" s="16"/>
      <c r="BD1569" s="16"/>
      <c r="BE1569" s="16"/>
      <c r="BF1569" s="16"/>
      <c r="BG1569" s="16"/>
      <c r="BH1569" s="16"/>
      <c r="BI1569" s="16"/>
      <c r="BJ1569" s="16"/>
      <c r="CA1569" s="17"/>
    </row>
    <row r="1570" spans="45:79">
      <c r="AS1570" s="15"/>
      <c r="AZ1570" s="16"/>
      <c r="BA1570" s="16"/>
      <c r="BB1570" s="16"/>
      <c r="BC1570" s="16"/>
      <c r="BD1570" s="16"/>
      <c r="BE1570" s="16"/>
      <c r="BF1570" s="16"/>
      <c r="BG1570" s="16"/>
      <c r="BH1570" s="16"/>
      <c r="BI1570" s="16"/>
      <c r="BJ1570" s="16"/>
      <c r="CA1570" s="17"/>
    </row>
    <row r="1571" spans="45:79">
      <c r="AS1571" s="15"/>
      <c r="AZ1571" s="16"/>
      <c r="BA1571" s="16"/>
      <c r="BB1571" s="16"/>
      <c r="BC1571" s="16"/>
      <c r="BD1571" s="16"/>
      <c r="BE1571" s="16"/>
      <c r="BF1571" s="16"/>
      <c r="BG1571" s="16"/>
      <c r="BH1571" s="16"/>
      <c r="BI1571" s="16"/>
      <c r="BJ1571" s="16"/>
      <c r="CA1571" s="17"/>
    </row>
    <row r="1572" spans="45:79">
      <c r="AS1572" s="15"/>
      <c r="AZ1572" s="16"/>
      <c r="BA1572" s="16"/>
      <c r="BB1572" s="16"/>
      <c r="BC1572" s="16"/>
      <c r="BD1572" s="16"/>
      <c r="BE1572" s="16"/>
      <c r="BF1572" s="16"/>
      <c r="BG1572" s="16"/>
      <c r="BH1572" s="16"/>
      <c r="BI1572" s="16"/>
      <c r="BJ1572" s="16"/>
      <c r="CA1572" s="17"/>
    </row>
    <row r="1573" spans="45:79">
      <c r="AS1573" s="15"/>
      <c r="AZ1573" s="16"/>
      <c r="BA1573" s="16"/>
      <c r="BB1573" s="16"/>
      <c r="BC1573" s="16"/>
      <c r="BD1573" s="16"/>
      <c r="BE1573" s="16"/>
      <c r="BF1573" s="16"/>
      <c r="BG1573" s="16"/>
      <c r="BH1573" s="16"/>
      <c r="BI1573" s="16"/>
      <c r="BJ1573" s="16"/>
      <c r="CA1573" s="17"/>
    </row>
    <row r="1574" spans="45:79">
      <c r="AS1574" s="15"/>
      <c r="AZ1574" s="16"/>
      <c r="BA1574" s="16"/>
      <c r="BB1574" s="16"/>
      <c r="BC1574" s="16"/>
      <c r="BD1574" s="16"/>
      <c r="BE1574" s="16"/>
      <c r="BF1574" s="16"/>
      <c r="BG1574" s="16"/>
      <c r="BH1574" s="16"/>
      <c r="BI1574" s="16"/>
      <c r="BJ1574" s="16"/>
      <c r="CA1574" s="17"/>
    </row>
    <row r="1575" spans="45:79">
      <c r="AS1575" s="15"/>
      <c r="AZ1575" s="16"/>
      <c r="BA1575" s="16"/>
      <c r="BB1575" s="16"/>
      <c r="BC1575" s="16"/>
      <c r="BD1575" s="16"/>
      <c r="BE1575" s="16"/>
      <c r="BF1575" s="16"/>
      <c r="BG1575" s="16"/>
      <c r="BH1575" s="16"/>
      <c r="BI1575" s="16"/>
      <c r="BJ1575" s="16"/>
      <c r="CA1575" s="17"/>
    </row>
    <row r="1576" spans="45:79">
      <c r="AS1576" s="15"/>
      <c r="AZ1576" s="16"/>
      <c r="BA1576" s="16"/>
      <c r="BB1576" s="16"/>
      <c r="BC1576" s="16"/>
      <c r="BD1576" s="16"/>
      <c r="BE1576" s="16"/>
      <c r="BF1576" s="16"/>
      <c r="BG1576" s="16"/>
      <c r="BH1576" s="16"/>
      <c r="BI1576" s="16"/>
      <c r="BJ1576" s="16"/>
      <c r="CA1576" s="17"/>
    </row>
    <row r="1577" spans="45:79">
      <c r="AS1577" s="15"/>
      <c r="AZ1577" s="16"/>
      <c r="BA1577" s="16"/>
      <c r="BB1577" s="16"/>
      <c r="BC1577" s="16"/>
      <c r="BD1577" s="16"/>
      <c r="BE1577" s="16"/>
      <c r="BF1577" s="16"/>
      <c r="BG1577" s="16"/>
      <c r="BH1577" s="16"/>
      <c r="BI1577" s="16"/>
      <c r="BJ1577" s="16"/>
      <c r="CA1577" s="17"/>
    </row>
    <row r="1578" spans="45:79">
      <c r="AS1578" s="15"/>
      <c r="AZ1578" s="16"/>
      <c r="BA1578" s="16"/>
      <c r="BB1578" s="16"/>
      <c r="BC1578" s="16"/>
      <c r="BD1578" s="16"/>
      <c r="BE1578" s="16"/>
      <c r="BF1578" s="16"/>
      <c r="BG1578" s="16"/>
      <c r="BH1578" s="16"/>
      <c r="BI1578" s="16"/>
      <c r="BJ1578" s="16"/>
      <c r="CA1578" s="17"/>
    </row>
    <row r="1579" spans="45:79">
      <c r="AS1579" s="15"/>
      <c r="AZ1579" s="16"/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CA1579" s="17"/>
    </row>
    <row r="1580" spans="45:79">
      <c r="AS1580" s="15"/>
      <c r="AZ1580" s="16"/>
      <c r="BA1580" s="16"/>
      <c r="BB1580" s="16"/>
      <c r="BC1580" s="16"/>
      <c r="BD1580" s="16"/>
      <c r="BE1580" s="16"/>
      <c r="BF1580" s="16"/>
      <c r="BG1580" s="16"/>
      <c r="BH1580" s="16"/>
      <c r="BI1580" s="16"/>
      <c r="BJ1580" s="16"/>
      <c r="CA1580" s="17"/>
    </row>
    <row r="1581" spans="45:79">
      <c r="AS1581" s="15"/>
      <c r="AZ1581" s="16"/>
      <c r="BA1581" s="16"/>
      <c r="BB1581" s="16"/>
      <c r="BC1581" s="16"/>
      <c r="BD1581" s="16"/>
      <c r="BE1581" s="16"/>
      <c r="BF1581" s="16"/>
      <c r="BG1581" s="16"/>
      <c r="BH1581" s="16"/>
      <c r="BI1581" s="16"/>
      <c r="BJ1581" s="16"/>
      <c r="CA1581" s="17"/>
    </row>
    <row r="1582" spans="45:79">
      <c r="AS1582" s="15"/>
      <c r="AZ1582" s="16"/>
      <c r="BA1582" s="16"/>
      <c r="BB1582" s="16"/>
      <c r="BC1582" s="16"/>
      <c r="BD1582" s="16"/>
      <c r="BE1582" s="16"/>
      <c r="BF1582" s="16"/>
      <c r="BG1582" s="16"/>
      <c r="BH1582" s="16"/>
      <c r="BI1582" s="16"/>
      <c r="BJ1582" s="16"/>
      <c r="CA1582" s="17"/>
    </row>
    <row r="1583" spans="45:79">
      <c r="AS1583" s="15"/>
      <c r="AZ1583" s="16"/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CA1583" s="17"/>
    </row>
    <row r="1584" spans="45:79">
      <c r="AS1584" s="15"/>
      <c r="AZ1584" s="16"/>
      <c r="BA1584" s="16"/>
      <c r="BB1584" s="16"/>
      <c r="BC1584" s="16"/>
      <c r="BD1584" s="16"/>
      <c r="BE1584" s="16"/>
      <c r="BF1584" s="16"/>
      <c r="BG1584" s="16"/>
      <c r="BH1584" s="16"/>
      <c r="BI1584" s="16"/>
      <c r="BJ1584" s="16"/>
      <c r="CA1584" s="17"/>
    </row>
    <row r="1585" spans="45:79">
      <c r="AS1585" s="15"/>
      <c r="AZ1585" s="16"/>
      <c r="BA1585" s="16"/>
      <c r="BB1585" s="16"/>
      <c r="BC1585" s="16"/>
      <c r="BD1585" s="16"/>
      <c r="BE1585" s="16"/>
      <c r="BF1585" s="16"/>
      <c r="BG1585" s="16"/>
      <c r="BH1585" s="16"/>
      <c r="BI1585" s="16"/>
      <c r="BJ1585" s="16"/>
      <c r="CA1585" s="17"/>
    </row>
    <row r="1586" spans="45:79">
      <c r="AS1586" s="15"/>
      <c r="AZ1586" s="16"/>
      <c r="BA1586" s="16"/>
      <c r="BB1586" s="16"/>
      <c r="BC1586" s="16"/>
      <c r="BD1586" s="16"/>
      <c r="BE1586" s="16"/>
      <c r="BF1586" s="16"/>
      <c r="BG1586" s="16"/>
      <c r="BH1586" s="16"/>
      <c r="BI1586" s="16"/>
      <c r="BJ1586" s="16"/>
      <c r="CA1586" s="17"/>
    </row>
    <row r="1587" spans="45:79">
      <c r="AS1587" s="15"/>
      <c r="AZ1587" s="16"/>
      <c r="BA1587" s="16"/>
      <c r="BB1587" s="16"/>
      <c r="BC1587" s="16"/>
      <c r="BD1587" s="16"/>
      <c r="BE1587" s="16"/>
      <c r="BF1587" s="16"/>
      <c r="BG1587" s="16"/>
      <c r="BH1587" s="16"/>
      <c r="BI1587" s="16"/>
      <c r="BJ1587" s="16"/>
      <c r="CA1587" s="17"/>
    </row>
    <row r="1588" spans="45:79">
      <c r="AS1588" s="15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CA1588" s="17"/>
    </row>
    <row r="1589" spans="45:79">
      <c r="AS1589" s="15"/>
      <c r="AZ1589" s="16"/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CA1589" s="17"/>
    </row>
    <row r="1590" spans="45:79">
      <c r="AS1590" s="15"/>
      <c r="AZ1590" s="16"/>
      <c r="BA1590" s="16"/>
      <c r="BB1590" s="16"/>
      <c r="BC1590" s="16"/>
      <c r="BD1590" s="16"/>
      <c r="BE1590" s="16"/>
      <c r="BF1590" s="16"/>
      <c r="BG1590" s="16"/>
      <c r="BH1590" s="16"/>
      <c r="BI1590" s="16"/>
      <c r="BJ1590" s="16"/>
      <c r="CA1590" s="17"/>
    </row>
    <row r="1591" spans="45:79">
      <c r="AS1591" s="15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CA1591" s="17"/>
    </row>
    <row r="1592" spans="45:79">
      <c r="AS1592" s="15"/>
      <c r="AZ1592" s="16"/>
      <c r="BA1592" s="16"/>
      <c r="BB1592" s="16"/>
      <c r="BC1592" s="16"/>
      <c r="BD1592" s="16"/>
      <c r="BE1592" s="16"/>
      <c r="BF1592" s="16"/>
      <c r="BG1592" s="16"/>
      <c r="BH1592" s="16"/>
      <c r="BI1592" s="16"/>
      <c r="BJ1592" s="16"/>
      <c r="CA1592" s="17"/>
    </row>
    <row r="1593" spans="45:79">
      <c r="AS1593" s="15"/>
      <c r="AZ1593" s="16"/>
      <c r="BA1593" s="16"/>
      <c r="BB1593" s="16"/>
      <c r="BC1593" s="16"/>
      <c r="BD1593" s="16"/>
      <c r="BE1593" s="16"/>
      <c r="BF1593" s="16"/>
      <c r="BG1593" s="16"/>
      <c r="BH1593" s="16"/>
      <c r="BI1593" s="16"/>
      <c r="BJ1593" s="16"/>
      <c r="CA1593" s="17"/>
    </row>
    <row r="1594" spans="45:79">
      <c r="AS1594" s="15"/>
      <c r="AZ1594" s="16"/>
      <c r="BA1594" s="16"/>
      <c r="BB1594" s="16"/>
      <c r="BC1594" s="16"/>
      <c r="BD1594" s="16"/>
      <c r="BE1594" s="16"/>
      <c r="BF1594" s="16"/>
      <c r="BG1594" s="16"/>
      <c r="BH1594" s="16"/>
      <c r="BI1594" s="16"/>
      <c r="BJ1594" s="16"/>
      <c r="CA1594" s="17"/>
    </row>
    <row r="1595" spans="45:79">
      <c r="AS1595" s="15"/>
      <c r="AZ1595" s="16"/>
      <c r="BA1595" s="16"/>
      <c r="BB1595" s="16"/>
      <c r="BC1595" s="16"/>
      <c r="BD1595" s="16"/>
      <c r="BE1595" s="16"/>
      <c r="BF1595" s="16"/>
      <c r="BG1595" s="16"/>
      <c r="BH1595" s="16"/>
      <c r="BI1595" s="16"/>
      <c r="BJ1595" s="16"/>
      <c r="CA1595" s="17"/>
    </row>
    <row r="1596" spans="45:79">
      <c r="AS1596" s="15"/>
      <c r="AZ1596" s="16"/>
      <c r="BA1596" s="16"/>
      <c r="BB1596" s="16"/>
      <c r="BC1596" s="16"/>
      <c r="BD1596" s="16"/>
      <c r="BE1596" s="16"/>
      <c r="BF1596" s="16"/>
      <c r="BG1596" s="16"/>
      <c r="BH1596" s="16"/>
      <c r="BI1596" s="16"/>
      <c r="BJ1596" s="16"/>
      <c r="CA1596" s="17"/>
    </row>
    <row r="1597" spans="45:79">
      <c r="AS1597" s="15"/>
      <c r="AZ1597" s="16"/>
      <c r="BA1597" s="16"/>
      <c r="BB1597" s="16"/>
      <c r="BC1597" s="16"/>
      <c r="BD1597" s="16"/>
      <c r="BE1597" s="16"/>
      <c r="BF1597" s="16"/>
      <c r="BG1597" s="16"/>
      <c r="BH1597" s="16"/>
      <c r="BI1597" s="16"/>
      <c r="BJ1597" s="16"/>
      <c r="CA1597" s="17"/>
    </row>
    <row r="1598" spans="45:79">
      <c r="AS1598" s="15"/>
      <c r="AZ1598" s="16"/>
      <c r="BA1598" s="16"/>
      <c r="BB1598" s="16"/>
      <c r="BC1598" s="16"/>
      <c r="BD1598" s="16"/>
      <c r="BE1598" s="16"/>
      <c r="BF1598" s="16"/>
      <c r="BG1598" s="16"/>
      <c r="BH1598" s="16"/>
      <c r="BI1598" s="16"/>
      <c r="BJ1598" s="16"/>
      <c r="CA1598" s="17"/>
    </row>
    <row r="1599" spans="45:79">
      <c r="AS1599" s="15"/>
      <c r="AZ1599" s="16"/>
      <c r="BA1599" s="16"/>
      <c r="BB1599" s="16"/>
      <c r="BC1599" s="16"/>
      <c r="BD1599" s="16"/>
      <c r="BE1599" s="16"/>
      <c r="BF1599" s="16"/>
      <c r="BG1599" s="16"/>
      <c r="BH1599" s="16"/>
      <c r="BI1599" s="16"/>
      <c r="BJ1599" s="16"/>
      <c r="CA1599" s="17"/>
    </row>
    <row r="1600" spans="45:79">
      <c r="AS1600" s="15"/>
      <c r="AZ1600" s="16"/>
      <c r="BA1600" s="16"/>
      <c r="BB1600" s="16"/>
      <c r="BC1600" s="16"/>
      <c r="BD1600" s="16"/>
      <c r="BE1600" s="16"/>
      <c r="BF1600" s="16"/>
      <c r="BG1600" s="16"/>
      <c r="BH1600" s="16"/>
      <c r="BI1600" s="16"/>
      <c r="BJ1600" s="16"/>
      <c r="CA1600" s="17"/>
    </row>
    <row r="1601" spans="45:79">
      <c r="AS1601" s="15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CA1601" s="17"/>
    </row>
    <row r="1602" spans="45:79">
      <c r="AS1602" s="15"/>
      <c r="AZ1602" s="16"/>
      <c r="BA1602" s="16"/>
      <c r="BB1602" s="16"/>
      <c r="BC1602" s="16"/>
      <c r="BD1602" s="16"/>
      <c r="BE1602" s="16"/>
      <c r="BF1602" s="16"/>
      <c r="BG1602" s="16"/>
      <c r="BH1602" s="16"/>
      <c r="BI1602" s="16"/>
      <c r="BJ1602" s="16"/>
      <c r="CA1602" s="17"/>
    </row>
    <row r="1603" spans="45:79">
      <c r="AS1603" s="15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CA1603" s="17"/>
    </row>
    <row r="1604" spans="45:79">
      <c r="AS1604" s="15"/>
      <c r="AZ1604" s="16"/>
      <c r="BA1604" s="16"/>
      <c r="BB1604" s="16"/>
      <c r="BC1604" s="16"/>
      <c r="BD1604" s="16"/>
      <c r="BE1604" s="16"/>
      <c r="BF1604" s="16"/>
      <c r="BG1604" s="16"/>
      <c r="BH1604" s="16"/>
      <c r="BI1604" s="16"/>
      <c r="BJ1604" s="16"/>
      <c r="CA1604" s="17"/>
    </row>
    <row r="1605" spans="45:79">
      <c r="AS1605" s="15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CA1605" s="17"/>
    </row>
    <row r="1606" spans="45:79">
      <c r="AS1606" s="15"/>
      <c r="AZ1606" s="16"/>
      <c r="BA1606" s="16"/>
      <c r="BB1606" s="16"/>
      <c r="BC1606" s="16"/>
      <c r="BD1606" s="16"/>
      <c r="BE1606" s="16"/>
      <c r="BF1606" s="16"/>
      <c r="BG1606" s="16"/>
      <c r="BH1606" s="16"/>
      <c r="BI1606" s="16"/>
      <c r="BJ1606" s="16"/>
      <c r="CA1606" s="17"/>
    </row>
    <row r="1607" spans="45:79">
      <c r="AS1607" s="15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CA1607" s="17"/>
    </row>
    <row r="1608" spans="45:79">
      <c r="AS1608" s="15"/>
      <c r="AZ1608" s="16"/>
      <c r="BA1608" s="16"/>
      <c r="BB1608" s="16"/>
      <c r="BC1608" s="16"/>
      <c r="BD1608" s="16"/>
      <c r="BE1608" s="16"/>
      <c r="BF1608" s="16"/>
      <c r="BG1608" s="16"/>
      <c r="BH1608" s="16"/>
      <c r="BI1608" s="16"/>
      <c r="BJ1608" s="16"/>
      <c r="CA1608" s="17"/>
    </row>
    <row r="1609" spans="45:79">
      <c r="AS1609" s="15"/>
      <c r="AZ1609" s="16"/>
      <c r="BA1609" s="16"/>
      <c r="BB1609" s="16"/>
      <c r="BC1609" s="16"/>
      <c r="BD1609" s="16"/>
      <c r="BE1609" s="16"/>
      <c r="BF1609" s="16"/>
      <c r="BG1609" s="16"/>
      <c r="BH1609" s="16"/>
      <c r="BI1609" s="16"/>
      <c r="BJ1609" s="16"/>
      <c r="CA1609" s="17"/>
    </row>
    <row r="1610" spans="45:79">
      <c r="AS1610" s="15"/>
      <c r="AZ1610" s="16"/>
      <c r="BA1610" s="16"/>
      <c r="BB1610" s="16"/>
      <c r="BC1610" s="16"/>
      <c r="BD1610" s="16"/>
      <c r="BE1610" s="16"/>
      <c r="BF1610" s="16"/>
      <c r="BG1610" s="16"/>
      <c r="BH1610" s="16"/>
      <c r="BI1610" s="16"/>
      <c r="BJ1610" s="16"/>
      <c r="CA1610" s="17"/>
    </row>
    <row r="1611" spans="45:79">
      <c r="AS1611" s="15"/>
      <c r="AZ1611" s="16"/>
      <c r="BA1611" s="16"/>
      <c r="BB1611" s="16"/>
      <c r="BC1611" s="16"/>
      <c r="BD1611" s="16"/>
      <c r="BE1611" s="16"/>
      <c r="BF1611" s="16"/>
      <c r="BG1611" s="16"/>
      <c r="BH1611" s="16"/>
      <c r="BI1611" s="16"/>
      <c r="BJ1611" s="16"/>
      <c r="CA1611" s="17"/>
    </row>
    <row r="1612" spans="45:79">
      <c r="AS1612" s="15"/>
      <c r="AZ1612" s="16"/>
      <c r="BA1612" s="16"/>
      <c r="BB1612" s="16"/>
      <c r="BC1612" s="16"/>
      <c r="BD1612" s="16"/>
      <c r="BE1612" s="16"/>
      <c r="BF1612" s="16"/>
      <c r="BG1612" s="16"/>
      <c r="BH1612" s="16"/>
      <c r="BI1612" s="16"/>
      <c r="BJ1612" s="16"/>
      <c r="CA1612" s="17"/>
    </row>
    <row r="1613" spans="45:79">
      <c r="AS1613" s="15"/>
      <c r="AZ1613" s="16"/>
      <c r="BA1613" s="16"/>
      <c r="BB1613" s="16"/>
      <c r="BC1613" s="16"/>
      <c r="BD1613" s="16"/>
      <c r="BE1613" s="16"/>
      <c r="BF1613" s="16"/>
      <c r="BG1613" s="16"/>
      <c r="BH1613" s="16"/>
      <c r="BI1613" s="16"/>
      <c r="BJ1613" s="16"/>
      <c r="CA1613" s="17"/>
    </row>
    <row r="1614" spans="45:79">
      <c r="AS1614" s="15"/>
      <c r="AZ1614" s="16"/>
      <c r="BA1614" s="16"/>
      <c r="BB1614" s="16"/>
      <c r="BC1614" s="16"/>
      <c r="BD1614" s="16"/>
      <c r="BE1614" s="16"/>
      <c r="BF1614" s="16"/>
      <c r="BG1614" s="16"/>
      <c r="BH1614" s="16"/>
      <c r="BI1614" s="16"/>
      <c r="BJ1614" s="16"/>
      <c r="CA1614" s="17"/>
    </row>
    <row r="1615" spans="45:79">
      <c r="AS1615" s="15"/>
      <c r="AZ1615" s="16"/>
      <c r="BA1615" s="16"/>
      <c r="BB1615" s="16"/>
      <c r="BC1615" s="16"/>
      <c r="BD1615" s="16"/>
      <c r="BE1615" s="16"/>
      <c r="BF1615" s="16"/>
      <c r="BG1615" s="16"/>
      <c r="BH1615" s="16"/>
      <c r="BI1615" s="16"/>
      <c r="BJ1615" s="16"/>
      <c r="CA1615" s="17"/>
    </row>
    <row r="1616" spans="45:79">
      <c r="AS1616" s="15"/>
      <c r="AZ1616" s="16"/>
      <c r="BA1616" s="16"/>
      <c r="BB1616" s="16"/>
      <c r="BC1616" s="16"/>
      <c r="BD1616" s="16"/>
      <c r="BE1616" s="16"/>
      <c r="BF1616" s="16"/>
      <c r="BG1616" s="16"/>
      <c r="BH1616" s="16"/>
      <c r="BI1616" s="16"/>
      <c r="BJ1616" s="16"/>
      <c r="CA1616" s="17"/>
    </row>
    <row r="1617" spans="45:79">
      <c r="AS1617" s="15"/>
      <c r="AZ1617" s="16"/>
      <c r="BA1617" s="16"/>
      <c r="BB1617" s="16"/>
      <c r="BC1617" s="16"/>
      <c r="BD1617" s="16"/>
      <c r="BE1617" s="16"/>
      <c r="BF1617" s="16"/>
      <c r="BG1617" s="16"/>
      <c r="BH1617" s="16"/>
      <c r="BI1617" s="16"/>
      <c r="BJ1617" s="16"/>
      <c r="CA1617" s="17"/>
    </row>
    <row r="1618" spans="45:79">
      <c r="AS1618" s="15"/>
      <c r="AZ1618" s="16"/>
      <c r="BA1618" s="16"/>
      <c r="BB1618" s="16"/>
      <c r="BC1618" s="16"/>
      <c r="BD1618" s="16"/>
      <c r="BE1618" s="16"/>
      <c r="BF1618" s="16"/>
      <c r="BG1618" s="16"/>
      <c r="BH1618" s="16"/>
      <c r="BI1618" s="16"/>
      <c r="BJ1618" s="16"/>
      <c r="CA1618" s="17"/>
    </row>
    <row r="1619" spans="45:79">
      <c r="AS1619" s="15"/>
      <c r="AZ1619" s="16"/>
      <c r="BA1619" s="16"/>
      <c r="BB1619" s="16"/>
      <c r="BC1619" s="16"/>
      <c r="BD1619" s="16"/>
      <c r="BE1619" s="16"/>
      <c r="BF1619" s="16"/>
      <c r="BG1619" s="16"/>
      <c r="BH1619" s="16"/>
      <c r="BI1619" s="16"/>
      <c r="BJ1619" s="16"/>
      <c r="CA1619" s="17"/>
    </row>
    <row r="1620" spans="45:79">
      <c r="AS1620" s="15"/>
      <c r="AZ1620" s="16"/>
      <c r="BA1620" s="16"/>
      <c r="BB1620" s="16"/>
      <c r="BC1620" s="16"/>
      <c r="BD1620" s="16"/>
      <c r="BE1620" s="16"/>
      <c r="BF1620" s="16"/>
      <c r="BG1620" s="16"/>
      <c r="BH1620" s="16"/>
      <c r="BI1620" s="16"/>
      <c r="BJ1620" s="16"/>
      <c r="CA1620" s="17"/>
    </row>
    <row r="1621" spans="45:79">
      <c r="AS1621" s="15"/>
      <c r="AZ1621" s="16"/>
      <c r="BA1621" s="16"/>
      <c r="BB1621" s="16"/>
      <c r="BC1621" s="16"/>
      <c r="BD1621" s="16"/>
      <c r="BE1621" s="16"/>
      <c r="BF1621" s="16"/>
      <c r="BG1621" s="16"/>
      <c r="BH1621" s="16"/>
      <c r="BI1621" s="16"/>
      <c r="BJ1621" s="16"/>
      <c r="CA1621" s="17"/>
    </row>
    <row r="1622" spans="45:79">
      <c r="AS1622" s="15"/>
      <c r="AZ1622" s="16"/>
      <c r="BA1622" s="16"/>
      <c r="BB1622" s="16"/>
      <c r="BC1622" s="16"/>
      <c r="BD1622" s="16"/>
      <c r="BE1622" s="16"/>
      <c r="BF1622" s="16"/>
      <c r="BG1622" s="16"/>
      <c r="BH1622" s="16"/>
      <c r="BI1622" s="16"/>
      <c r="BJ1622" s="16"/>
      <c r="CA1622" s="17"/>
    </row>
    <row r="1623" spans="45:79">
      <c r="AS1623" s="15"/>
      <c r="AZ1623" s="16"/>
      <c r="BA1623" s="16"/>
      <c r="BB1623" s="16"/>
      <c r="BC1623" s="16"/>
      <c r="BD1623" s="16"/>
      <c r="BE1623" s="16"/>
      <c r="BF1623" s="16"/>
      <c r="BG1623" s="16"/>
      <c r="BH1623" s="16"/>
      <c r="BI1623" s="16"/>
      <c r="BJ1623" s="16"/>
      <c r="CA1623" s="17"/>
    </row>
    <row r="1624" spans="45:79">
      <c r="AS1624" s="15"/>
      <c r="AZ1624" s="16"/>
      <c r="BA1624" s="16"/>
      <c r="BB1624" s="16"/>
      <c r="BC1624" s="16"/>
      <c r="BD1624" s="16"/>
      <c r="BE1624" s="16"/>
      <c r="BF1624" s="16"/>
      <c r="BG1624" s="16"/>
      <c r="BH1624" s="16"/>
      <c r="BI1624" s="16"/>
      <c r="BJ1624" s="16"/>
      <c r="CA1624" s="17"/>
    </row>
    <row r="1625" spans="45:79">
      <c r="AS1625" s="15"/>
      <c r="AZ1625" s="16"/>
      <c r="BA1625" s="16"/>
      <c r="BB1625" s="16"/>
      <c r="BC1625" s="16"/>
      <c r="BD1625" s="16"/>
      <c r="BE1625" s="16"/>
      <c r="BF1625" s="16"/>
      <c r="BG1625" s="16"/>
      <c r="BH1625" s="16"/>
      <c r="BI1625" s="16"/>
      <c r="BJ1625" s="16"/>
      <c r="CA1625" s="17"/>
    </row>
    <row r="1626" spans="45:79">
      <c r="AS1626" s="15"/>
      <c r="AZ1626" s="16"/>
      <c r="BA1626" s="16"/>
      <c r="BB1626" s="16"/>
      <c r="BC1626" s="16"/>
      <c r="BD1626" s="16"/>
      <c r="BE1626" s="16"/>
      <c r="BF1626" s="16"/>
      <c r="BG1626" s="16"/>
      <c r="BH1626" s="16"/>
      <c r="BI1626" s="16"/>
      <c r="BJ1626" s="16"/>
      <c r="CA1626" s="17"/>
    </row>
    <row r="1627" spans="45:79">
      <c r="AS1627" s="15"/>
      <c r="AZ1627" s="16"/>
      <c r="BA1627" s="16"/>
      <c r="BB1627" s="16"/>
      <c r="BC1627" s="16"/>
      <c r="BD1627" s="16"/>
      <c r="BE1627" s="16"/>
      <c r="BF1627" s="16"/>
      <c r="BG1627" s="16"/>
      <c r="BH1627" s="16"/>
      <c r="BI1627" s="16"/>
      <c r="BJ1627" s="16"/>
      <c r="CA1627" s="17"/>
    </row>
    <row r="1628" spans="45:79">
      <c r="AS1628" s="15"/>
      <c r="AZ1628" s="16"/>
      <c r="BA1628" s="16"/>
      <c r="BB1628" s="16"/>
      <c r="BC1628" s="16"/>
      <c r="BD1628" s="16"/>
      <c r="BE1628" s="16"/>
      <c r="BF1628" s="16"/>
      <c r="BG1628" s="16"/>
      <c r="BH1628" s="16"/>
      <c r="BI1628" s="16"/>
      <c r="BJ1628" s="16"/>
      <c r="CA1628" s="17"/>
    </row>
    <row r="1629" spans="45:79">
      <c r="AS1629" s="15"/>
      <c r="AZ1629" s="16"/>
      <c r="BA1629" s="16"/>
      <c r="BB1629" s="16"/>
      <c r="BC1629" s="16"/>
      <c r="BD1629" s="16"/>
      <c r="BE1629" s="16"/>
      <c r="BF1629" s="16"/>
      <c r="BG1629" s="16"/>
      <c r="BH1629" s="16"/>
      <c r="BI1629" s="16"/>
      <c r="BJ1629" s="16"/>
      <c r="CA1629" s="17"/>
    </row>
    <row r="1630" spans="45:79">
      <c r="AS1630" s="15"/>
      <c r="AZ1630" s="16"/>
      <c r="BA1630" s="16"/>
      <c r="BB1630" s="16"/>
      <c r="BC1630" s="16"/>
      <c r="BD1630" s="16"/>
      <c r="BE1630" s="16"/>
      <c r="BF1630" s="16"/>
      <c r="BG1630" s="16"/>
      <c r="BH1630" s="16"/>
      <c r="BI1630" s="16"/>
      <c r="BJ1630" s="16"/>
      <c r="CA1630" s="17"/>
    </row>
    <row r="1631" spans="45:79">
      <c r="AS1631" s="15"/>
      <c r="AZ1631" s="16"/>
      <c r="BA1631" s="16"/>
      <c r="BB1631" s="16"/>
      <c r="BC1631" s="16"/>
      <c r="BD1631" s="16"/>
      <c r="BE1631" s="16"/>
      <c r="BF1631" s="16"/>
      <c r="BG1631" s="16"/>
      <c r="BH1631" s="16"/>
      <c r="BI1631" s="16"/>
      <c r="BJ1631" s="16"/>
      <c r="CA1631" s="17"/>
    </row>
    <row r="1632" spans="45:79">
      <c r="AS1632" s="15"/>
      <c r="AZ1632" s="16"/>
      <c r="BA1632" s="16"/>
      <c r="BB1632" s="16"/>
      <c r="BC1632" s="16"/>
      <c r="BD1632" s="16"/>
      <c r="BE1632" s="16"/>
      <c r="BF1632" s="16"/>
      <c r="BG1632" s="16"/>
      <c r="BH1632" s="16"/>
      <c r="BI1632" s="16"/>
      <c r="BJ1632" s="16"/>
      <c r="CA1632" s="17"/>
    </row>
    <row r="1633" spans="45:79">
      <c r="AS1633" s="15"/>
      <c r="AZ1633" s="16"/>
      <c r="BA1633" s="16"/>
      <c r="BB1633" s="16"/>
      <c r="BC1633" s="16"/>
      <c r="BD1633" s="16"/>
      <c r="BE1633" s="16"/>
      <c r="BF1633" s="16"/>
      <c r="BG1633" s="16"/>
      <c r="BH1633" s="16"/>
      <c r="BI1633" s="16"/>
      <c r="BJ1633" s="16"/>
      <c r="CA1633" s="17"/>
    </row>
    <row r="1634" spans="45:79">
      <c r="AS1634" s="15"/>
      <c r="AZ1634" s="16"/>
      <c r="BA1634" s="16"/>
      <c r="BB1634" s="16"/>
      <c r="BC1634" s="16"/>
      <c r="BD1634" s="16"/>
      <c r="BE1634" s="16"/>
      <c r="BF1634" s="16"/>
      <c r="BG1634" s="16"/>
      <c r="BH1634" s="16"/>
      <c r="BI1634" s="16"/>
      <c r="BJ1634" s="16"/>
      <c r="CA1634" s="17"/>
    </row>
    <row r="1635" spans="45:79">
      <c r="AS1635" s="15"/>
      <c r="AZ1635" s="16"/>
      <c r="BA1635" s="16"/>
      <c r="BB1635" s="16"/>
      <c r="BC1635" s="16"/>
      <c r="BD1635" s="16"/>
      <c r="BE1635" s="16"/>
      <c r="BF1635" s="16"/>
      <c r="BG1635" s="16"/>
      <c r="BH1635" s="16"/>
      <c r="BI1635" s="16"/>
      <c r="BJ1635" s="16"/>
      <c r="CA1635" s="17"/>
    </row>
    <row r="1636" spans="45:79">
      <c r="AS1636" s="15"/>
      <c r="AZ1636" s="16"/>
      <c r="BA1636" s="16"/>
      <c r="BB1636" s="16"/>
      <c r="BC1636" s="16"/>
      <c r="BD1636" s="16"/>
      <c r="BE1636" s="16"/>
      <c r="BF1636" s="16"/>
      <c r="BG1636" s="16"/>
      <c r="BH1636" s="16"/>
      <c r="BI1636" s="16"/>
      <c r="BJ1636" s="16"/>
      <c r="CA1636" s="17"/>
    </row>
    <row r="1637" spans="45:79">
      <c r="AS1637" s="15"/>
      <c r="AZ1637" s="16"/>
      <c r="BA1637" s="16"/>
      <c r="BB1637" s="16"/>
      <c r="BC1637" s="16"/>
      <c r="BD1637" s="16"/>
      <c r="BE1637" s="16"/>
      <c r="BF1637" s="16"/>
      <c r="BG1637" s="16"/>
      <c r="BH1637" s="16"/>
      <c r="BI1637" s="16"/>
      <c r="BJ1637" s="16"/>
      <c r="CA1637" s="17"/>
    </row>
    <row r="1638" spans="45:79">
      <c r="AS1638" s="15"/>
      <c r="AZ1638" s="16"/>
      <c r="BA1638" s="16"/>
      <c r="BB1638" s="16"/>
      <c r="BC1638" s="16"/>
      <c r="BD1638" s="16"/>
      <c r="BE1638" s="16"/>
      <c r="BF1638" s="16"/>
      <c r="BG1638" s="16"/>
      <c r="BH1638" s="16"/>
      <c r="BI1638" s="16"/>
      <c r="BJ1638" s="16"/>
      <c r="CA1638" s="17"/>
    </row>
    <row r="1639" spans="45:79">
      <c r="AS1639" s="15"/>
      <c r="AZ1639" s="16"/>
      <c r="BA1639" s="16"/>
      <c r="BB1639" s="16"/>
      <c r="BC1639" s="16"/>
      <c r="BD1639" s="16"/>
      <c r="BE1639" s="16"/>
      <c r="BF1639" s="16"/>
      <c r="BG1639" s="16"/>
      <c r="BH1639" s="16"/>
      <c r="BI1639" s="16"/>
      <c r="BJ1639" s="16"/>
      <c r="CA1639" s="17"/>
    </row>
    <row r="1640" spans="45:79">
      <c r="AS1640" s="15"/>
      <c r="AZ1640" s="16"/>
      <c r="BA1640" s="16"/>
      <c r="BB1640" s="16"/>
      <c r="BC1640" s="16"/>
      <c r="BD1640" s="16"/>
      <c r="BE1640" s="16"/>
      <c r="BF1640" s="16"/>
      <c r="BG1640" s="16"/>
      <c r="BH1640" s="16"/>
      <c r="BI1640" s="16"/>
      <c r="BJ1640" s="16"/>
      <c r="CA1640" s="17"/>
    </row>
    <row r="1641" spans="45:79">
      <c r="AS1641" s="15"/>
      <c r="AZ1641" s="16"/>
      <c r="BA1641" s="16"/>
      <c r="BB1641" s="16"/>
      <c r="BC1641" s="16"/>
      <c r="BD1641" s="16"/>
      <c r="BE1641" s="16"/>
      <c r="BF1641" s="16"/>
      <c r="BG1641" s="16"/>
      <c r="BH1641" s="16"/>
      <c r="BI1641" s="16"/>
      <c r="BJ1641" s="16"/>
      <c r="CA1641" s="17"/>
    </row>
    <row r="1642" spans="45:79">
      <c r="AS1642" s="15"/>
      <c r="AZ1642" s="16"/>
      <c r="BA1642" s="16"/>
      <c r="BB1642" s="16"/>
      <c r="BC1642" s="16"/>
      <c r="BD1642" s="16"/>
      <c r="BE1642" s="16"/>
      <c r="BF1642" s="16"/>
      <c r="BG1642" s="16"/>
      <c r="BH1642" s="16"/>
      <c r="BI1642" s="16"/>
      <c r="BJ1642" s="16"/>
      <c r="CA1642" s="17"/>
    </row>
    <row r="1643" spans="45:79">
      <c r="AS1643" s="15"/>
      <c r="AZ1643" s="16"/>
      <c r="BA1643" s="16"/>
      <c r="BB1643" s="16"/>
      <c r="BC1643" s="16"/>
      <c r="BD1643" s="16"/>
      <c r="BE1643" s="16"/>
      <c r="BF1643" s="16"/>
      <c r="BG1643" s="16"/>
      <c r="BH1643" s="16"/>
      <c r="BI1643" s="16"/>
      <c r="BJ1643" s="16"/>
      <c r="CA1643" s="17"/>
    </row>
    <row r="1644" spans="45:79">
      <c r="AS1644" s="15"/>
      <c r="AZ1644" s="16"/>
      <c r="BA1644" s="16"/>
      <c r="BB1644" s="16"/>
      <c r="BC1644" s="16"/>
      <c r="BD1644" s="16"/>
      <c r="BE1644" s="16"/>
      <c r="BF1644" s="16"/>
      <c r="BG1644" s="16"/>
      <c r="BH1644" s="16"/>
      <c r="BI1644" s="16"/>
      <c r="BJ1644" s="16"/>
      <c r="CA1644" s="17"/>
    </row>
    <row r="1645" spans="45:79">
      <c r="AS1645" s="15"/>
      <c r="AZ1645" s="16"/>
      <c r="BA1645" s="16"/>
      <c r="BB1645" s="16"/>
      <c r="BC1645" s="16"/>
      <c r="BD1645" s="16"/>
      <c r="BE1645" s="16"/>
      <c r="BF1645" s="16"/>
      <c r="BG1645" s="16"/>
      <c r="BH1645" s="16"/>
      <c r="BI1645" s="16"/>
      <c r="BJ1645" s="16"/>
      <c r="CA1645" s="17"/>
    </row>
    <row r="1646" spans="45:79">
      <c r="AS1646" s="15"/>
      <c r="AZ1646" s="16"/>
      <c r="BA1646" s="16"/>
      <c r="BB1646" s="16"/>
      <c r="BC1646" s="16"/>
      <c r="BD1646" s="16"/>
      <c r="BE1646" s="16"/>
      <c r="BF1646" s="16"/>
      <c r="BG1646" s="16"/>
      <c r="BH1646" s="16"/>
      <c r="BI1646" s="16"/>
      <c r="BJ1646" s="16"/>
      <c r="CA1646" s="17"/>
    </row>
    <row r="1647" spans="45:79">
      <c r="AS1647" s="15"/>
      <c r="AZ1647" s="16"/>
      <c r="BA1647" s="16"/>
      <c r="BB1647" s="16"/>
      <c r="BC1647" s="16"/>
      <c r="BD1647" s="16"/>
      <c r="BE1647" s="16"/>
      <c r="BF1647" s="16"/>
      <c r="BG1647" s="16"/>
      <c r="BH1647" s="16"/>
      <c r="BI1647" s="16"/>
      <c r="BJ1647" s="16"/>
      <c r="CA1647" s="17"/>
    </row>
    <row r="1648" spans="45:79">
      <c r="AS1648" s="15"/>
      <c r="AZ1648" s="16"/>
      <c r="BA1648" s="16"/>
      <c r="BB1648" s="16"/>
      <c r="BC1648" s="16"/>
      <c r="BD1648" s="16"/>
      <c r="BE1648" s="16"/>
      <c r="BF1648" s="16"/>
      <c r="BG1648" s="16"/>
      <c r="BH1648" s="16"/>
      <c r="BI1648" s="16"/>
      <c r="BJ1648" s="16"/>
      <c r="CA1648" s="17"/>
    </row>
    <row r="1649" spans="45:79">
      <c r="AS1649" s="15"/>
      <c r="AZ1649" s="16"/>
      <c r="BA1649" s="16"/>
      <c r="BB1649" s="16"/>
      <c r="BC1649" s="16"/>
      <c r="BD1649" s="16"/>
      <c r="BE1649" s="16"/>
      <c r="BF1649" s="16"/>
      <c r="BG1649" s="16"/>
      <c r="BH1649" s="16"/>
      <c r="BI1649" s="16"/>
      <c r="BJ1649" s="16"/>
      <c r="CA1649" s="17"/>
    </row>
    <row r="1650" spans="45:79">
      <c r="AS1650" s="15"/>
      <c r="AZ1650" s="16"/>
      <c r="BA1650" s="16"/>
      <c r="BB1650" s="16"/>
      <c r="BC1650" s="16"/>
      <c r="BD1650" s="16"/>
      <c r="BE1650" s="16"/>
      <c r="BF1650" s="16"/>
      <c r="BG1650" s="16"/>
      <c r="BH1650" s="16"/>
      <c r="BI1650" s="16"/>
      <c r="BJ1650" s="16"/>
      <c r="CA1650" s="17"/>
    </row>
    <row r="1651" spans="45:79">
      <c r="AS1651" s="15"/>
      <c r="AZ1651" s="16"/>
      <c r="BA1651" s="16"/>
      <c r="BB1651" s="16"/>
      <c r="BC1651" s="16"/>
      <c r="BD1651" s="16"/>
      <c r="BE1651" s="16"/>
      <c r="BF1651" s="16"/>
      <c r="BG1651" s="16"/>
      <c r="BH1651" s="16"/>
      <c r="BI1651" s="16"/>
      <c r="BJ1651" s="16"/>
      <c r="CA1651" s="17"/>
    </row>
    <row r="1652" spans="45:79">
      <c r="AS1652" s="15"/>
      <c r="AZ1652" s="16"/>
      <c r="BA1652" s="16"/>
      <c r="BB1652" s="16"/>
      <c r="BC1652" s="16"/>
      <c r="BD1652" s="16"/>
      <c r="BE1652" s="16"/>
      <c r="BF1652" s="16"/>
      <c r="BG1652" s="16"/>
      <c r="BH1652" s="16"/>
      <c r="BI1652" s="16"/>
      <c r="BJ1652" s="16"/>
      <c r="CA1652" s="17"/>
    </row>
    <row r="1653" spans="45:79">
      <c r="AS1653" s="15"/>
      <c r="AZ1653" s="16"/>
      <c r="BA1653" s="16"/>
      <c r="BB1653" s="16"/>
      <c r="BC1653" s="16"/>
      <c r="BD1653" s="16"/>
      <c r="BE1653" s="16"/>
      <c r="BF1653" s="16"/>
      <c r="BG1653" s="16"/>
      <c r="BH1653" s="16"/>
      <c r="BI1653" s="16"/>
      <c r="BJ1653" s="16"/>
      <c r="CA1653" s="17"/>
    </row>
    <row r="1654" spans="45:79">
      <c r="AS1654" s="15"/>
      <c r="AZ1654" s="16"/>
      <c r="BA1654" s="16"/>
      <c r="BB1654" s="16"/>
      <c r="BC1654" s="16"/>
      <c r="BD1654" s="16"/>
      <c r="BE1654" s="16"/>
      <c r="BF1654" s="16"/>
      <c r="BG1654" s="16"/>
      <c r="BH1654" s="16"/>
      <c r="BI1654" s="16"/>
      <c r="BJ1654" s="16"/>
      <c r="CA1654" s="17"/>
    </row>
    <row r="1655" spans="45:79">
      <c r="AS1655" s="15"/>
      <c r="AZ1655" s="16"/>
      <c r="BA1655" s="16"/>
      <c r="BB1655" s="16"/>
      <c r="BC1655" s="16"/>
      <c r="BD1655" s="16"/>
      <c r="BE1655" s="16"/>
      <c r="BF1655" s="16"/>
      <c r="BG1655" s="16"/>
      <c r="BH1655" s="16"/>
      <c r="BI1655" s="16"/>
      <c r="BJ1655" s="16"/>
      <c r="CA1655" s="17"/>
    </row>
    <row r="1656" spans="45:79">
      <c r="AS1656" s="15"/>
      <c r="AZ1656" s="16"/>
      <c r="BA1656" s="16"/>
      <c r="BB1656" s="16"/>
      <c r="BC1656" s="16"/>
      <c r="BD1656" s="16"/>
      <c r="BE1656" s="16"/>
      <c r="BF1656" s="16"/>
      <c r="BG1656" s="16"/>
      <c r="BH1656" s="16"/>
      <c r="BI1656" s="16"/>
      <c r="BJ1656" s="16"/>
      <c r="CA1656" s="17"/>
    </row>
    <row r="1657" spans="45:79">
      <c r="AS1657" s="15"/>
      <c r="AZ1657" s="16"/>
      <c r="BA1657" s="16"/>
      <c r="BB1657" s="16"/>
      <c r="BC1657" s="16"/>
      <c r="BD1657" s="16"/>
      <c r="BE1657" s="16"/>
      <c r="BF1657" s="16"/>
      <c r="BG1657" s="16"/>
      <c r="BH1657" s="16"/>
      <c r="BI1657" s="16"/>
      <c r="BJ1657" s="16"/>
      <c r="CA1657" s="17"/>
    </row>
    <row r="1658" spans="45:79">
      <c r="AS1658" s="15"/>
      <c r="AZ1658" s="16"/>
      <c r="BA1658" s="16"/>
      <c r="BB1658" s="16"/>
      <c r="BC1658" s="16"/>
      <c r="BD1658" s="16"/>
      <c r="BE1658" s="16"/>
      <c r="BF1658" s="16"/>
      <c r="BG1658" s="16"/>
      <c r="BH1658" s="16"/>
      <c r="BI1658" s="16"/>
      <c r="BJ1658" s="16"/>
      <c r="CA1658" s="17"/>
    </row>
    <row r="1659" spans="45:79">
      <c r="AS1659" s="15"/>
      <c r="AZ1659" s="16"/>
      <c r="BA1659" s="16"/>
      <c r="BB1659" s="16"/>
      <c r="BC1659" s="16"/>
      <c r="BD1659" s="16"/>
      <c r="BE1659" s="16"/>
      <c r="BF1659" s="16"/>
      <c r="BG1659" s="16"/>
      <c r="BH1659" s="16"/>
      <c r="BI1659" s="16"/>
      <c r="BJ1659" s="16"/>
      <c r="CA1659" s="17"/>
    </row>
    <row r="1660" spans="45:79">
      <c r="AS1660" s="15"/>
      <c r="AZ1660" s="16"/>
      <c r="BA1660" s="16"/>
      <c r="BB1660" s="16"/>
      <c r="BC1660" s="16"/>
      <c r="BD1660" s="16"/>
      <c r="BE1660" s="16"/>
      <c r="BF1660" s="16"/>
      <c r="BG1660" s="16"/>
      <c r="BH1660" s="16"/>
      <c r="BI1660" s="16"/>
      <c r="BJ1660" s="16"/>
      <c r="CA1660" s="17"/>
    </row>
    <row r="1661" spans="45:79">
      <c r="AS1661" s="15"/>
      <c r="AZ1661" s="16"/>
      <c r="BA1661" s="16"/>
      <c r="BB1661" s="16"/>
      <c r="BC1661" s="16"/>
      <c r="BD1661" s="16"/>
      <c r="BE1661" s="16"/>
      <c r="BF1661" s="16"/>
      <c r="BG1661" s="16"/>
      <c r="BH1661" s="16"/>
      <c r="BI1661" s="16"/>
      <c r="BJ1661" s="16"/>
      <c r="CA1661" s="17"/>
    </row>
    <row r="1662" spans="45:79">
      <c r="AS1662" s="15"/>
      <c r="AZ1662" s="16"/>
      <c r="BA1662" s="16"/>
      <c r="BB1662" s="16"/>
      <c r="BC1662" s="16"/>
      <c r="BD1662" s="16"/>
      <c r="BE1662" s="16"/>
      <c r="BF1662" s="16"/>
      <c r="BG1662" s="16"/>
      <c r="BH1662" s="16"/>
      <c r="BI1662" s="16"/>
      <c r="BJ1662" s="16"/>
      <c r="CA1662" s="17"/>
    </row>
    <row r="1663" spans="45:79">
      <c r="AS1663" s="15"/>
      <c r="AZ1663" s="16"/>
      <c r="BA1663" s="16"/>
      <c r="BB1663" s="16"/>
      <c r="BC1663" s="16"/>
      <c r="BD1663" s="16"/>
      <c r="BE1663" s="16"/>
      <c r="BF1663" s="16"/>
      <c r="BG1663" s="16"/>
      <c r="BH1663" s="16"/>
      <c r="BI1663" s="16"/>
      <c r="BJ1663" s="16"/>
      <c r="CA1663" s="17"/>
    </row>
    <row r="1664" spans="45:79">
      <c r="AS1664" s="15"/>
      <c r="AZ1664" s="16"/>
      <c r="BA1664" s="16"/>
      <c r="BB1664" s="16"/>
      <c r="BC1664" s="16"/>
      <c r="BD1664" s="16"/>
      <c r="BE1664" s="16"/>
      <c r="BF1664" s="16"/>
      <c r="BG1664" s="16"/>
      <c r="BH1664" s="16"/>
      <c r="BI1664" s="16"/>
      <c r="BJ1664" s="16"/>
      <c r="CA1664" s="17"/>
    </row>
    <row r="1665" spans="45:79">
      <c r="AS1665" s="15"/>
      <c r="AZ1665" s="16"/>
      <c r="BA1665" s="16"/>
      <c r="BB1665" s="16"/>
      <c r="BC1665" s="16"/>
      <c r="BD1665" s="16"/>
      <c r="BE1665" s="16"/>
      <c r="BF1665" s="16"/>
      <c r="BG1665" s="16"/>
      <c r="BH1665" s="16"/>
      <c r="BI1665" s="16"/>
      <c r="BJ1665" s="16"/>
      <c r="CA1665" s="17"/>
    </row>
    <row r="1666" spans="45:79">
      <c r="AS1666" s="15"/>
      <c r="AZ1666" s="16"/>
      <c r="BA1666" s="16"/>
      <c r="BB1666" s="16"/>
      <c r="BC1666" s="16"/>
      <c r="BD1666" s="16"/>
      <c r="BE1666" s="16"/>
      <c r="BF1666" s="16"/>
      <c r="BG1666" s="16"/>
      <c r="BH1666" s="16"/>
      <c r="BI1666" s="16"/>
      <c r="BJ1666" s="16"/>
      <c r="CA1666" s="17"/>
    </row>
    <row r="1667" spans="45:79">
      <c r="AS1667" s="15"/>
      <c r="AZ1667" s="16"/>
      <c r="BA1667" s="16"/>
      <c r="BB1667" s="16"/>
      <c r="BC1667" s="16"/>
      <c r="BD1667" s="16"/>
      <c r="BE1667" s="16"/>
      <c r="BF1667" s="16"/>
      <c r="BG1667" s="16"/>
      <c r="BH1667" s="16"/>
      <c r="BI1667" s="16"/>
      <c r="BJ1667" s="16"/>
      <c r="CA1667" s="17"/>
    </row>
    <row r="1668" spans="45:79">
      <c r="AS1668" s="15"/>
      <c r="AZ1668" s="16"/>
      <c r="BA1668" s="16"/>
      <c r="BB1668" s="16"/>
      <c r="BC1668" s="16"/>
      <c r="BD1668" s="16"/>
      <c r="BE1668" s="16"/>
      <c r="BF1668" s="16"/>
      <c r="BG1668" s="16"/>
      <c r="BH1668" s="16"/>
      <c r="BI1668" s="16"/>
      <c r="BJ1668" s="16"/>
      <c r="CA1668" s="17"/>
    </row>
    <row r="1669" spans="45:79">
      <c r="AS1669" s="15"/>
      <c r="AZ1669" s="16"/>
      <c r="BA1669" s="16"/>
      <c r="BB1669" s="16"/>
      <c r="BC1669" s="16"/>
      <c r="BD1669" s="16"/>
      <c r="BE1669" s="16"/>
      <c r="BF1669" s="16"/>
      <c r="BG1669" s="16"/>
      <c r="BH1669" s="16"/>
      <c r="BI1669" s="16"/>
      <c r="BJ1669" s="16"/>
      <c r="CA1669" s="17"/>
    </row>
    <row r="1670" spans="45:79">
      <c r="AS1670" s="15"/>
      <c r="AZ1670" s="16"/>
      <c r="BA1670" s="16"/>
      <c r="BB1670" s="16"/>
      <c r="BC1670" s="16"/>
      <c r="BD1670" s="16"/>
      <c r="BE1670" s="16"/>
      <c r="BF1670" s="16"/>
      <c r="BG1670" s="16"/>
      <c r="BH1670" s="16"/>
      <c r="BI1670" s="16"/>
      <c r="BJ1670" s="16"/>
      <c r="CA1670" s="17"/>
    </row>
    <row r="1671" spans="45:79">
      <c r="AS1671" s="15"/>
      <c r="AZ1671" s="16"/>
      <c r="BA1671" s="16"/>
      <c r="BB1671" s="16"/>
      <c r="BC1671" s="16"/>
      <c r="BD1671" s="16"/>
      <c r="BE1671" s="16"/>
      <c r="BF1671" s="16"/>
      <c r="BG1671" s="16"/>
      <c r="BH1671" s="16"/>
      <c r="BI1671" s="16"/>
      <c r="BJ1671" s="16"/>
      <c r="CA1671" s="17"/>
    </row>
    <row r="1672" spans="45:79">
      <c r="AS1672" s="15"/>
      <c r="AZ1672" s="16"/>
      <c r="BA1672" s="16"/>
      <c r="BB1672" s="16"/>
      <c r="BC1672" s="16"/>
      <c r="BD1672" s="16"/>
      <c r="BE1672" s="16"/>
      <c r="BF1672" s="16"/>
      <c r="BG1672" s="16"/>
      <c r="BH1672" s="16"/>
      <c r="BI1672" s="16"/>
      <c r="BJ1672" s="16"/>
      <c r="CA1672" s="17"/>
    </row>
    <row r="1673" spans="45:79">
      <c r="AS1673" s="15"/>
      <c r="AZ1673" s="16"/>
      <c r="BA1673" s="16"/>
      <c r="BB1673" s="16"/>
      <c r="BC1673" s="16"/>
      <c r="BD1673" s="16"/>
      <c r="BE1673" s="16"/>
      <c r="BF1673" s="16"/>
      <c r="BG1673" s="16"/>
      <c r="BH1673" s="16"/>
      <c r="BI1673" s="16"/>
      <c r="BJ1673" s="16"/>
      <c r="CA1673" s="17"/>
    </row>
    <row r="1674" spans="45:79">
      <c r="AS1674" s="15"/>
      <c r="AZ1674" s="16"/>
      <c r="BA1674" s="16"/>
      <c r="BB1674" s="16"/>
      <c r="BC1674" s="16"/>
      <c r="BD1674" s="16"/>
      <c r="BE1674" s="16"/>
      <c r="BF1674" s="16"/>
      <c r="BG1674" s="16"/>
      <c r="BH1674" s="16"/>
      <c r="BI1674" s="16"/>
      <c r="BJ1674" s="16"/>
      <c r="CA1674" s="17"/>
    </row>
    <row r="1675" spans="45:79">
      <c r="AS1675" s="15"/>
      <c r="AZ1675" s="16"/>
      <c r="BA1675" s="16"/>
      <c r="BB1675" s="16"/>
      <c r="BC1675" s="16"/>
      <c r="BD1675" s="16"/>
      <c r="BE1675" s="16"/>
      <c r="BF1675" s="16"/>
      <c r="BG1675" s="16"/>
      <c r="BH1675" s="16"/>
      <c r="BI1675" s="16"/>
      <c r="BJ1675" s="16"/>
      <c r="CA1675" s="17"/>
    </row>
    <row r="1676" spans="45:79">
      <c r="AS1676" s="15"/>
      <c r="AZ1676" s="16"/>
      <c r="BA1676" s="16"/>
      <c r="BB1676" s="16"/>
      <c r="BC1676" s="16"/>
      <c r="BD1676" s="16"/>
      <c r="BE1676" s="16"/>
      <c r="BF1676" s="16"/>
      <c r="BG1676" s="16"/>
      <c r="BH1676" s="16"/>
      <c r="BI1676" s="16"/>
      <c r="BJ1676" s="16"/>
      <c r="CA1676" s="17"/>
    </row>
    <row r="1677" spans="45:79">
      <c r="AS1677" s="15"/>
      <c r="AZ1677" s="16"/>
      <c r="BA1677" s="16"/>
      <c r="BB1677" s="16"/>
      <c r="BC1677" s="16"/>
      <c r="BD1677" s="16"/>
      <c r="BE1677" s="16"/>
      <c r="BF1677" s="16"/>
      <c r="BG1677" s="16"/>
      <c r="BH1677" s="16"/>
      <c r="BI1677" s="16"/>
      <c r="BJ1677" s="16"/>
      <c r="CA1677" s="17"/>
    </row>
    <row r="1678" spans="45:79">
      <c r="AS1678" s="15"/>
      <c r="AZ1678" s="16"/>
      <c r="BA1678" s="16"/>
      <c r="BB1678" s="16"/>
      <c r="BC1678" s="16"/>
      <c r="BD1678" s="16"/>
      <c r="BE1678" s="16"/>
      <c r="BF1678" s="16"/>
      <c r="BG1678" s="16"/>
      <c r="BH1678" s="16"/>
      <c r="BI1678" s="16"/>
      <c r="BJ1678" s="16"/>
      <c r="CA1678" s="17"/>
    </row>
    <row r="1679" spans="45:79">
      <c r="AS1679" s="15"/>
      <c r="AZ1679" s="16"/>
      <c r="BA1679" s="16"/>
      <c r="BB1679" s="16"/>
      <c r="BC1679" s="16"/>
      <c r="BD1679" s="16"/>
      <c r="BE1679" s="16"/>
      <c r="BF1679" s="16"/>
      <c r="BG1679" s="16"/>
      <c r="BH1679" s="16"/>
      <c r="BI1679" s="16"/>
      <c r="BJ1679" s="16"/>
      <c r="CA1679" s="17"/>
    </row>
    <row r="1680" spans="45:79">
      <c r="AS1680" s="15"/>
      <c r="AZ1680" s="16"/>
      <c r="BA1680" s="16"/>
      <c r="BB1680" s="16"/>
      <c r="BC1680" s="16"/>
      <c r="BD1680" s="16"/>
      <c r="BE1680" s="16"/>
      <c r="BF1680" s="16"/>
      <c r="BG1680" s="16"/>
      <c r="BH1680" s="16"/>
      <c r="BI1680" s="16"/>
      <c r="BJ1680" s="16"/>
      <c r="CA1680" s="17"/>
    </row>
    <row r="1681" spans="45:79">
      <c r="AS1681" s="15"/>
      <c r="AZ1681" s="16"/>
      <c r="BA1681" s="16"/>
      <c r="BB1681" s="16"/>
      <c r="BC1681" s="16"/>
      <c r="BD1681" s="16"/>
      <c r="BE1681" s="16"/>
      <c r="BF1681" s="16"/>
      <c r="BG1681" s="16"/>
      <c r="BH1681" s="16"/>
      <c r="BI1681" s="16"/>
      <c r="BJ1681" s="16"/>
      <c r="CA1681" s="17"/>
    </row>
    <row r="1682" spans="45:79">
      <c r="AS1682" s="15"/>
      <c r="AZ1682" s="16"/>
      <c r="BA1682" s="16"/>
      <c r="BB1682" s="16"/>
      <c r="BC1682" s="16"/>
      <c r="BD1682" s="16"/>
      <c r="BE1682" s="16"/>
      <c r="BF1682" s="16"/>
      <c r="BG1682" s="16"/>
      <c r="BH1682" s="16"/>
      <c r="BI1682" s="16"/>
      <c r="BJ1682" s="16"/>
      <c r="CA1682" s="17"/>
    </row>
    <row r="1683" spans="45:79">
      <c r="AS1683" s="15"/>
      <c r="AZ1683" s="16"/>
      <c r="BA1683" s="16"/>
      <c r="BB1683" s="16"/>
      <c r="BC1683" s="16"/>
      <c r="BD1683" s="16"/>
      <c r="BE1683" s="16"/>
      <c r="BF1683" s="16"/>
      <c r="BG1683" s="16"/>
      <c r="BH1683" s="16"/>
      <c r="BI1683" s="16"/>
      <c r="BJ1683" s="16"/>
      <c r="CA1683" s="17"/>
    </row>
    <row r="1684" spans="45:79">
      <c r="AS1684" s="15"/>
      <c r="AZ1684" s="16"/>
      <c r="BA1684" s="16"/>
      <c r="BB1684" s="16"/>
      <c r="BC1684" s="16"/>
      <c r="BD1684" s="16"/>
      <c r="BE1684" s="16"/>
      <c r="BF1684" s="16"/>
      <c r="BG1684" s="16"/>
      <c r="BH1684" s="16"/>
      <c r="BI1684" s="16"/>
      <c r="BJ1684" s="16"/>
      <c r="CA1684" s="17"/>
    </row>
    <row r="1685" spans="45:79">
      <c r="AS1685" s="15"/>
      <c r="AZ1685" s="16"/>
      <c r="BA1685" s="16"/>
      <c r="BB1685" s="16"/>
      <c r="BC1685" s="16"/>
      <c r="BD1685" s="16"/>
      <c r="BE1685" s="16"/>
      <c r="BF1685" s="16"/>
      <c r="BG1685" s="16"/>
      <c r="BH1685" s="16"/>
      <c r="BI1685" s="16"/>
      <c r="BJ1685" s="16"/>
      <c r="CA1685" s="17"/>
    </row>
    <row r="1686" spans="45:79">
      <c r="AS1686" s="15"/>
      <c r="AZ1686" s="16"/>
      <c r="BA1686" s="16"/>
      <c r="BB1686" s="16"/>
      <c r="BC1686" s="16"/>
      <c r="BD1686" s="16"/>
      <c r="BE1686" s="16"/>
      <c r="BF1686" s="16"/>
      <c r="BG1686" s="16"/>
      <c r="BH1686" s="16"/>
      <c r="BI1686" s="16"/>
      <c r="BJ1686" s="16"/>
      <c r="CA1686" s="17"/>
    </row>
    <row r="1687" spans="45:79">
      <c r="AS1687" s="15"/>
      <c r="AZ1687" s="16"/>
      <c r="BA1687" s="16"/>
      <c r="BB1687" s="16"/>
      <c r="BC1687" s="16"/>
      <c r="BD1687" s="16"/>
      <c r="BE1687" s="16"/>
      <c r="BF1687" s="16"/>
      <c r="BG1687" s="16"/>
      <c r="BH1687" s="16"/>
      <c r="BI1687" s="16"/>
      <c r="BJ1687" s="16"/>
      <c r="CA1687" s="17"/>
    </row>
    <row r="1688" spans="45:79">
      <c r="AS1688" s="15"/>
      <c r="AZ1688" s="16"/>
      <c r="BA1688" s="16"/>
      <c r="BB1688" s="16"/>
      <c r="BC1688" s="16"/>
      <c r="BD1688" s="16"/>
      <c r="BE1688" s="16"/>
      <c r="BF1688" s="16"/>
      <c r="BG1688" s="16"/>
      <c r="BH1688" s="16"/>
      <c r="BI1688" s="16"/>
      <c r="BJ1688" s="16"/>
      <c r="CA1688" s="17"/>
    </row>
    <row r="1689" spans="45:79">
      <c r="AS1689" s="15"/>
      <c r="AZ1689" s="16"/>
      <c r="BA1689" s="16"/>
      <c r="BB1689" s="16"/>
      <c r="BC1689" s="16"/>
      <c r="BD1689" s="16"/>
      <c r="BE1689" s="16"/>
      <c r="BF1689" s="16"/>
      <c r="BG1689" s="16"/>
      <c r="BH1689" s="16"/>
      <c r="BI1689" s="16"/>
      <c r="BJ1689" s="16"/>
      <c r="CA1689" s="17"/>
    </row>
    <row r="1690" spans="45:79">
      <c r="AS1690" s="15"/>
      <c r="AZ1690" s="16"/>
      <c r="BA1690" s="16"/>
      <c r="BB1690" s="16"/>
      <c r="BC1690" s="16"/>
      <c r="BD1690" s="16"/>
      <c r="BE1690" s="16"/>
      <c r="BF1690" s="16"/>
      <c r="BG1690" s="16"/>
      <c r="BH1690" s="16"/>
      <c r="BI1690" s="16"/>
      <c r="BJ1690" s="16"/>
      <c r="CA1690" s="17"/>
    </row>
    <row r="1691" spans="45:79">
      <c r="AS1691" s="15"/>
      <c r="AZ1691" s="16"/>
      <c r="BA1691" s="16"/>
      <c r="BB1691" s="16"/>
      <c r="BC1691" s="16"/>
      <c r="BD1691" s="16"/>
      <c r="BE1691" s="16"/>
      <c r="BF1691" s="16"/>
      <c r="BG1691" s="16"/>
      <c r="BH1691" s="16"/>
      <c r="BI1691" s="16"/>
      <c r="BJ1691" s="16"/>
      <c r="CA1691" s="17"/>
    </row>
    <row r="1692" spans="45:79">
      <c r="AS1692" s="15"/>
      <c r="AZ1692" s="16"/>
      <c r="BA1692" s="16"/>
      <c r="BB1692" s="16"/>
      <c r="BC1692" s="16"/>
      <c r="BD1692" s="16"/>
      <c r="BE1692" s="16"/>
      <c r="BF1692" s="16"/>
      <c r="BG1692" s="16"/>
      <c r="BH1692" s="16"/>
      <c r="BI1692" s="16"/>
      <c r="BJ1692" s="16"/>
      <c r="CA1692" s="17"/>
    </row>
    <row r="1693" spans="45:79">
      <c r="AS1693" s="15"/>
      <c r="AZ1693" s="16"/>
      <c r="BA1693" s="16"/>
      <c r="BB1693" s="16"/>
      <c r="BC1693" s="16"/>
      <c r="BD1693" s="16"/>
      <c r="BE1693" s="16"/>
      <c r="BF1693" s="16"/>
      <c r="BG1693" s="16"/>
      <c r="BH1693" s="16"/>
      <c r="BI1693" s="16"/>
      <c r="BJ1693" s="16"/>
      <c r="CA1693" s="17"/>
    </row>
    <row r="1694" spans="45:79">
      <c r="AS1694" s="15"/>
      <c r="AZ1694" s="16"/>
      <c r="BA1694" s="16"/>
      <c r="BB1694" s="16"/>
      <c r="BC1694" s="16"/>
      <c r="BD1694" s="16"/>
      <c r="BE1694" s="16"/>
      <c r="BF1694" s="16"/>
      <c r="BG1694" s="16"/>
      <c r="BH1694" s="16"/>
      <c r="BI1694" s="16"/>
      <c r="BJ1694" s="16"/>
      <c r="CA1694" s="17"/>
    </row>
    <row r="1695" spans="45:79">
      <c r="AS1695" s="15"/>
      <c r="AZ1695" s="16"/>
      <c r="BA1695" s="16"/>
      <c r="BB1695" s="16"/>
      <c r="BC1695" s="16"/>
      <c r="BD1695" s="16"/>
      <c r="BE1695" s="16"/>
      <c r="BF1695" s="16"/>
      <c r="BG1695" s="16"/>
      <c r="BH1695" s="16"/>
      <c r="BI1695" s="16"/>
      <c r="BJ1695" s="16"/>
      <c r="CA1695" s="17"/>
    </row>
    <row r="1696" spans="45:79">
      <c r="AS1696" s="15"/>
      <c r="AZ1696" s="16"/>
      <c r="BA1696" s="16"/>
      <c r="BB1696" s="16"/>
      <c r="BC1696" s="16"/>
      <c r="BD1696" s="16"/>
      <c r="BE1696" s="16"/>
      <c r="BF1696" s="16"/>
      <c r="BG1696" s="16"/>
      <c r="BH1696" s="16"/>
      <c r="BI1696" s="16"/>
      <c r="BJ1696" s="16"/>
      <c r="CA1696" s="17"/>
    </row>
    <row r="1697" spans="45:79">
      <c r="AS1697" s="15"/>
      <c r="AZ1697" s="16"/>
      <c r="BA1697" s="16"/>
      <c r="BB1697" s="16"/>
      <c r="BC1697" s="16"/>
      <c r="BD1697" s="16"/>
      <c r="BE1697" s="16"/>
      <c r="BF1697" s="16"/>
      <c r="BG1697" s="16"/>
      <c r="BH1697" s="16"/>
      <c r="BI1697" s="16"/>
      <c r="BJ1697" s="16"/>
      <c r="CA1697" s="17"/>
    </row>
    <row r="1698" spans="45:79">
      <c r="AS1698" s="15"/>
      <c r="AZ1698" s="16"/>
      <c r="BA1698" s="16"/>
      <c r="BB1698" s="16"/>
      <c r="BC1698" s="16"/>
      <c r="BD1698" s="16"/>
      <c r="BE1698" s="16"/>
      <c r="BF1698" s="16"/>
      <c r="BG1698" s="16"/>
      <c r="BH1698" s="16"/>
      <c r="BI1698" s="16"/>
      <c r="BJ1698" s="16"/>
      <c r="CA1698" s="17"/>
    </row>
    <row r="1699" spans="45:79">
      <c r="AS1699" s="15"/>
      <c r="AZ1699" s="16"/>
      <c r="BA1699" s="16"/>
      <c r="BB1699" s="16"/>
      <c r="BC1699" s="16"/>
      <c r="BD1699" s="16"/>
      <c r="BE1699" s="16"/>
      <c r="BF1699" s="16"/>
      <c r="BG1699" s="16"/>
      <c r="BH1699" s="16"/>
      <c r="BI1699" s="16"/>
      <c r="BJ1699" s="16"/>
      <c r="CA1699" s="17"/>
    </row>
    <row r="1700" spans="45:79">
      <c r="AS1700" s="15"/>
      <c r="AZ1700" s="16"/>
      <c r="BA1700" s="16"/>
      <c r="BB1700" s="16"/>
      <c r="BC1700" s="16"/>
      <c r="BD1700" s="16"/>
      <c r="BE1700" s="16"/>
      <c r="BF1700" s="16"/>
      <c r="BG1700" s="16"/>
      <c r="BH1700" s="16"/>
      <c r="BI1700" s="16"/>
      <c r="BJ1700" s="16"/>
      <c r="CA1700" s="17"/>
    </row>
    <row r="1701" spans="45:79">
      <c r="AS1701" s="15"/>
      <c r="AZ1701" s="16"/>
      <c r="BA1701" s="16"/>
      <c r="BB1701" s="16"/>
      <c r="BC1701" s="16"/>
      <c r="BD1701" s="16"/>
      <c r="BE1701" s="16"/>
      <c r="BF1701" s="16"/>
      <c r="BG1701" s="16"/>
      <c r="BH1701" s="16"/>
      <c r="BI1701" s="16"/>
      <c r="BJ1701" s="16"/>
      <c r="CA1701" s="17"/>
    </row>
    <row r="1702" spans="45:79">
      <c r="AS1702" s="15"/>
      <c r="AZ1702" s="16"/>
      <c r="BA1702" s="16"/>
      <c r="BB1702" s="16"/>
      <c r="BC1702" s="16"/>
      <c r="BD1702" s="16"/>
      <c r="BE1702" s="16"/>
      <c r="BF1702" s="16"/>
      <c r="BG1702" s="16"/>
      <c r="BH1702" s="16"/>
      <c r="BI1702" s="16"/>
      <c r="BJ1702" s="16"/>
      <c r="CA1702" s="17"/>
    </row>
    <row r="1703" spans="45:79">
      <c r="AS1703" s="15"/>
      <c r="AZ1703" s="16"/>
      <c r="BA1703" s="16"/>
      <c r="BB1703" s="16"/>
      <c r="BC1703" s="16"/>
      <c r="BD1703" s="16"/>
      <c r="BE1703" s="16"/>
      <c r="BF1703" s="16"/>
      <c r="BG1703" s="16"/>
      <c r="BH1703" s="16"/>
      <c r="BI1703" s="16"/>
      <c r="BJ1703" s="16"/>
      <c r="CA1703" s="17"/>
    </row>
    <row r="1704" spans="45:79">
      <c r="AS1704" s="15"/>
      <c r="AZ1704" s="16"/>
      <c r="BA1704" s="16"/>
      <c r="BB1704" s="16"/>
      <c r="BC1704" s="16"/>
      <c r="BD1704" s="16"/>
      <c r="BE1704" s="16"/>
      <c r="BF1704" s="16"/>
      <c r="BG1704" s="16"/>
      <c r="BH1704" s="16"/>
      <c r="BI1704" s="16"/>
      <c r="BJ1704" s="16"/>
      <c r="CA1704" s="17"/>
    </row>
    <row r="1705" spans="45:79">
      <c r="AS1705" s="15"/>
      <c r="AZ1705" s="16"/>
      <c r="BA1705" s="16"/>
      <c r="BB1705" s="16"/>
      <c r="BC1705" s="16"/>
      <c r="BD1705" s="16"/>
      <c r="BE1705" s="16"/>
      <c r="BF1705" s="16"/>
      <c r="BG1705" s="16"/>
      <c r="BH1705" s="16"/>
      <c r="BI1705" s="16"/>
      <c r="BJ1705" s="16"/>
      <c r="CA1705" s="17"/>
    </row>
    <row r="1706" spans="45:79">
      <c r="AS1706" s="15"/>
      <c r="AZ1706" s="16"/>
      <c r="BA1706" s="16"/>
      <c r="BB1706" s="16"/>
      <c r="BC1706" s="16"/>
      <c r="BD1706" s="16"/>
      <c r="BE1706" s="16"/>
      <c r="BF1706" s="16"/>
      <c r="BG1706" s="16"/>
      <c r="BH1706" s="16"/>
      <c r="BI1706" s="16"/>
      <c r="BJ1706" s="16"/>
      <c r="CA1706" s="17"/>
    </row>
    <row r="1707" spans="45:79">
      <c r="AS1707" s="15"/>
      <c r="AZ1707" s="16"/>
      <c r="BA1707" s="16"/>
      <c r="BB1707" s="16"/>
      <c r="BC1707" s="16"/>
      <c r="BD1707" s="16"/>
      <c r="BE1707" s="16"/>
      <c r="BF1707" s="16"/>
      <c r="BG1707" s="16"/>
      <c r="BH1707" s="16"/>
      <c r="BI1707" s="16"/>
      <c r="BJ1707" s="16"/>
      <c r="CA1707" s="17"/>
    </row>
    <row r="1708" spans="45:79">
      <c r="AS1708" s="15"/>
      <c r="AZ1708" s="16"/>
      <c r="BA1708" s="16"/>
      <c r="BB1708" s="16"/>
      <c r="BC1708" s="16"/>
      <c r="BD1708" s="16"/>
      <c r="BE1708" s="16"/>
      <c r="BF1708" s="16"/>
      <c r="BG1708" s="16"/>
      <c r="BH1708" s="16"/>
      <c r="BI1708" s="16"/>
      <c r="BJ1708" s="16"/>
      <c r="CA1708" s="17"/>
    </row>
    <row r="1709" spans="45:79">
      <c r="AS1709" s="15"/>
      <c r="AZ1709" s="16"/>
      <c r="BA1709" s="16"/>
      <c r="BB1709" s="16"/>
      <c r="BC1709" s="16"/>
      <c r="BD1709" s="16"/>
      <c r="BE1709" s="16"/>
      <c r="BF1709" s="16"/>
      <c r="BG1709" s="16"/>
      <c r="BH1709" s="16"/>
      <c r="BI1709" s="16"/>
      <c r="BJ1709" s="16"/>
      <c r="CA1709" s="17"/>
    </row>
    <row r="1710" spans="45:79">
      <c r="AS1710" s="15"/>
      <c r="AZ1710" s="16"/>
      <c r="BA1710" s="16"/>
      <c r="BB1710" s="16"/>
      <c r="BC1710" s="16"/>
      <c r="BD1710" s="16"/>
      <c r="BE1710" s="16"/>
      <c r="BF1710" s="16"/>
      <c r="BG1710" s="16"/>
      <c r="BH1710" s="16"/>
      <c r="BI1710" s="16"/>
      <c r="BJ1710" s="16"/>
      <c r="CA1710" s="17"/>
    </row>
    <row r="1711" spans="45:79">
      <c r="AS1711" s="15"/>
      <c r="AZ1711" s="16"/>
      <c r="BA1711" s="16"/>
      <c r="BB1711" s="16"/>
      <c r="BC1711" s="16"/>
      <c r="BD1711" s="16"/>
      <c r="BE1711" s="16"/>
      <c r="BF1711" s="16"/>
      <c r="BG1711" s="16"/>
      <c r="BH1711" s="16"/>
      <c r="BI1711" s="16"/>
      <c r="BJ1711" s="16"/>
      <c r="CA1711" s="17"/>
    </row>
    <row r="1712" spans="45:79">
      <c r="AS1712" s="15"/>
      <c r="AZ1712" s="16"/>
      <c r="BA1712" s="16"/>
      <c r="BB1712" s="16"/>
      <c r="BC1712" s="16"/>
      <c r="BD1712" s="16"/>
      <c r="BE1712" s="16"/>
      <c r="BF1712" s="16"/>
      <c r="BG1712" s="16"/>
      <c r="BH1712" s="16"/>
      <c r="BI1712" s="16"/>
      <c r="BJ1712" s="16"/>
      <c r="CA1712" s="17"/>
    </row>
    <row r="1713" spans="45:79">
      <c r="AS1713" s="15"/>
      <c r="AZ1713" s="16"/>
      <c r="BA1713" s="16"/>
      <c r="BB1713" s="16"/>
      <c r="BC1713" s="16"/>
      <c r="BD1713" s="16"/>
      <c r="BE1713" s="16"/>
      <c r="BF1713" s="16"/>
      <c r="BG1713" s="16"/>
      <c r="BH1713" s="16"/>
      <c r="BI1713" s="16"/>
      <c r="BJ1713" s="16"/>
      <c r="CA1713" s="17"/>
    </row>
    <row r="1714" spans="45:79">
      <c r="AS1714" s="15"/>
      <c r="AZ1714" s="16"/>
      <c r="BA1714" s="16"/>
      <c r="BB1714" s="16"/>
      <c r="BC1714" s="16"/>
      <c r="BD1714" s="16"/>
      <c r="BE1714" s="16"/>
      <c r="BF1714" s="16"/>
      <c r="BG1714" s="16"/>
      <c r="BH1714" s="16"/>
      <c r="BI1714" s="16"/>
      <c r="BJ1714" s="16"/>
      <c r="CA1714" s="17"/>
    </row>
    <row r="1715" spans="45:79">
      <c r="AS1715" s="15"/>
      <c r="AZ1715" s="16"/>
      <c r="BA1715" s="16"/>
      <c r="BB1715" s="16"/>
      <c r="BC1715" s="16"/>
      <c r="BD1715" s="16"/>
      <c r="BE1715" s="16"/>
      <c r="BF1715" s="16"/>
      <c r="BG1715" s="16"/>
      <c r="BH1715" s="16"/>
      <c r="BI1715" s="16"/>
      <c r="BJ1715" s="16"/>
      <c r="CA1715" s="17"/>
    </row>
    <row r="1716" spans="45:79">
      <c r="AS1716" s="15"/>
      <c r="AZ1716" s="16"/>
      <c r="BA1716" s="16"/>
      <c r="BB1716" s="16"/>
      <c r="BC1716" s="16"/>
      <c r="BD1716" s="16"/>
      <c r="BE1716" s="16"/>
      <c r="BF1716" s="16"/>
      <c r="BG1716" s="16"/>
      <c r="BH1716" s="16"/>
      <c r="BI1716" s="16"/>
      <c r="BJ1716" s="16"/>
      <c r="CA1716" s="17"/>
    </row>
    <row r="1717" spans="45:79">
      <c r="AS1717" s="15"/>
      <c r="AZ1717" s="16"/>
      <c r="BA1717" s="16"/>
      <c r="BB1717" s="16"/>
      <c r="BC1717" s="16"/>
      <c r="BD1717" s="16"/>
      <c r="BE1717" s="16"/>
      <c r="BF1717" s="16"/>
      <c r="BG1717" s="16"/>
      <c r="BH1717" s="16"/>
      <c r="BI1717" s="16"/>
      <c r="BJ1717" s="16"/>
      <c r="CA1717" s="17"/>
    </row>
    <row r="1718" spans="45:79">
      <c r="AS1718" s="15"/>
      <c r="AZ1718" s="16"/>
      <c r="BA1718" s="16"/>
      <c r="BB1718" s="16"/>
      <c r="BC1718" s="16"/>
      <c r="BD1718" s="16"/>
      <c r="BE1718" s="16"/>
      <c r="BF1718" s="16"/>
      <c r="BG1718" s="16"/>
      <c r="BH1718" s="16"/>
      <c r="BI1718" s="16"/>
      <c r="BJ1718" s="16"/>
      <c r="CA1718" s="17"/>
    </row>
    <row r="1719" spans="45:79">
      <c r="AS1719" s="15"/>
      <c r="AZ1719" s="16"/>
      <c r="BA1719" s="16"/>
      <c r="BB1719" s="16"/>
      <c r="BC1719" s="16"/>
      <c r="BD1719" s="16"/>
      <c r="BE1719" s="16"/>
      <c r="BF1719" s="16"/>
      <c r="BG1719" s="16"/>
      <c r="BH1719" s="16"/>
      <c r="BI1719" s="16"/>
      <c r="BJ1719" s="16"/>
      <c r="CA1719" s="17"/>
    </row>
    <row r="1720" spans="45:79">
      <c r="AS1720" s="15"/>
      <c r="AZ1720" s="16"/>
      <c r="BA1720" s="16"/>
      <c r="BB1720" s="16"/>
      <c r="BC1720" s="16"/>
      <c r="BD1720" s="16"/>
      <c r="BE1720" s="16"/>
      <c r="BF1720" s="16"/>
      <c r="BG1720" s="16"/>
      <c r="BH1720" s="16"/>
      <c r="BI1720" s="16"/>
      <c r="BJ1720" s="16"/>
      <c r="CA1720" s="17"/>
    </row>
    <row r="1721" spans="45:79">
      <c r="AS1721" s="15"/>
      <c r="AZ1721" s="16"/>
      <c r="BA1721" s="16"/>
      <c r="BB1721" s="16"/>
      <c r="BC1721" s="16"/>
      <c r="BD1721" s="16"/>
      <c r="BE1721" s="16"/>
      <c r="BF1721" s="16"/>
      <c r="BG1721" s="16"/>
      <c r="BH1721" s="16"/>
      <c r="BI1721" s="16"/>
      <c r="BJ1721" s="16"/>
      <c r="CA1721" s="17"/>
    </row>
    <row r="1722" spans="45:79">
      <c r="AS1722" s="15"/>
      <c r="AZ1722" s="16"/>
      <c r="BA1722" s="16"/>
      <c r="BB1722" s="16"/>
      <c r="BC1722" s="16"/>
      <c r="BD1722" s="16"/>
      <c r="BE1722" s="16"/>
      <c r="BF1722" s="16"/>
      <c r="BG1722" s="16"/>
      <c r="BH1722" s="16"/>
      <c r="BI1722" s="16"/>
      <c r="BJ1722" s="16"/>
      <c r="CA1722" s="17"/>
    </row>
    <row r="1723" spans="45:79">
      <c r="AS1723" s="15"/>
      <c r="AZ1723" s="16"/>
      <c r="BA1723" s="16"/>
      <c r="BB1723" s="16"/>
      <c r="BC1723" s="16"/>
      <c r="BD1723" s="16"/>
      <c r="BE1723" s="16"/>
      <c r="BF1723" s="16"/>
      <c r="BG1723" s="16"/>
      <c r="BH1723" s="16"/>
      <c r="BI1723" s="16"/>
      <c r="BJ1723" s="16"/>
      <c r="CA1723" s="17"/>
    </row>
    <row r="1724" spans="45:79">
      <c r="AS1724" s="15"/>
      <c r="AZ1724" s="16"/>
      <c r="BA1724" s="16"/>
      <c r="BB1724" s="16"/>
      <c r="BC1724" s="16"/>
      <c r="BD1724" s="16"/>
      <c r="BE1724" s="16"/>
      <c r="BF1724" s="16"/>
      <c r="BG1724" s="16"/>
      <c r="BH1724" s="16"/>
      <c r="BI1724" s="16"/>
      <c r="BJ1724" s="16"/>
      <c r="CA1724" s="17"/>
    </row>
    <row r="1725" spans="45:79">
      <c r="AS1725" s="15"/>
      <c r="AZ1725" s="16"/>
      <c r="BA1725" s="16"/>
      <c r="BB1725" s="16"/>
      <c r="BC1725" s="16"/>
      <c r="BD1725" s="16"/>
      <c r="BE1725" s="16"/>
      <c r="BF1725" s="16"/>
      <c r="BG1725" s="16"/>
      <c r="BH1725" s="16"/>
      <c r="BI1725" s="16"/>
      <c r="BJ1725" s="16"/>
      <c r="CA1725" s="17"/>
    </row>
    <row r="1726" spans="45:79">
      <c r="AS1726" s="15"/>
      <c r="AZ1726" s="16"/>
      <c r="BA1726" s="16"/>
      <c r="BB1726" s="16"/>
      <c r="BC1726" s="16"/>
      <c r="BD1726" s="16"/>
      <c r="BE1726" s="16"/>
      <c r="BF1726" s="16"/>
      <c r="BG1726" s="16"/>
      <c r="BH1726" s="16"/>
      <c r="BI1726" s="16"/>
      <c r="BJ1726" s="16"/>
      <c r="CA1726" s="17"/>
    </row>
    <row r="1727" spans="45:79">
      <c r="AS1727" s="15"/>
      <c r="AZ1727" s="16"/>
      <c r="BA1727" s="16"/>
      <c r="BB1727" s="16"/>
      <c r="BC1727" s="16"/>
      <c r="BD1727" s="16"/>
      <c r="BE1727" s="16"/>
      <c r="BF1727" s="16"/>
      <c r="BG1727" s="16"/>
      <c r="BH1727" s="16"/>
      <c r="BI1727" s="16"/>
      <c r="BJ1727" s="16"/>
      <c r="CA1727" s="17"/>
    </row>
    <row r="1728" spans="45:79">
      <c r="AS1728" s="15"/>
      <c r="AZ1728" s="16"/>
      <c r="BA1728" s="16"/>
      <c r="BB1728" s="16"/>
      <c r="BC1728" s="16"/>
      <c r="BD1728" s="16"/>
      <c r="BE1728" s="16"/>
      <c r="BF1728" s="16"/>
      <c r="BG1728" s="16"/>
      <c r="BH1728" s="16"/>
      <c r="BI1728" s="16"/>
      <c r="BJ1728" s="16"/>
      <c r="CA1728" s="17"/>
    </row>
    <row r="1729" spans="45:79">
      <c r="AS1729" s="15"/>
      <c r="AZ1729" s="16"/>
      <c r="BA1729" s="16"/>
      <c r="BB1729" s="16"/>
      <c r="BC1729" s="16"/>
      <c r="BD1729" s="16"/>
      <c r="BE1729" s="16"/>
      <c r="BF1729" s="16"/>
      <c r="BG1729" s="16"/>
      <c r="BH1729" s="16"/>
      <c r="BI1729" s="16"/>
      <c r="BJ1729" s="16"/>
      <c r="CA1729" s="17"/>
    </row>
    <row r="1730" spans="45:79">
      <c r="AS1730" s="15"/>
      <c r="AZ1730" s="16"/>
      <c r="BA1730" s="16"/>
      <c r="BB1730" s="16"/>
      <c r="BC1730" s="16"/>
      <c r="BD1730" s="16"/>
      <c r="BE1730" s="16"/>
      <c r="BF1730" s="16"/>
      <c r="BG1730" s="16"/>
      <c r="BH1730" s="16"/>
      <c r="BI1730" s="16"/>
      <c r="BJ1730" s="16"/>
      <c r="CA1730" s="17"/>
    </row>
    <row r="1731" spans="45:79">
      <c r="AS1731" s="15"/>
      <c r="AZ1731" s="16"/>
      <c r="BA1731" s="16"/>
      <c r="BB1731" s="16"/>
      <c r="BC1731" s="16"/>
      <c r="BD1731" s="16"/>
      <c r="BE1731" s="16"/>
      <c r="BF1731" s="16"/>
      <c r="BG1731" s="16"/>
      <c r="BH1731" s="16"/>
      <c r="BI1731" s="16"/>
      <c r="BJ1731" s="16"/>
      <c r="CA1731" s="17"/>
    </row>
    <row r="1732" spans="45:79">
      <c r="AS1732" s="15"/>
      <c r="AZ1732" s="16"/>
      <c r="BA1732" s="16"/>
      <c r="BB1732" s="16"/>
      <c r="BC1732" s="16"/>
      <c r="BD1732" s="16"/>
      <c r="BE1732" s="16"/>
      <c r="BF1732" s="16"/>
      <c r="BG1732" s="16"/>
      <c r="BH1732" s="16"/>
      <c r="BI1732" s="16"/>
      <c r="BJ1732" s="16"/>
      <c r="CA1732" s="17"/>
    </row>
    <row r="1733" spans="45:79">
      <c r="AS1733" s="15"/>
      <c r="AZ1733" s="16"/>
      <c r="BA1733" s="16"/>
      <c r="BB1733" s="16"/>
      <c r="BC1733" s="16"/>
      <c r="BD1733" s="16"/>
      <c r="BE1733" s="16"/>
      <c r="BF1733" s="16"/>
      <c r="BG1733" s="16"/>
      <c r="BH1733" s="16"/>
      <c r="BI1733" s="16"/>
      <c r="BJ1733" s="16"/>
      <c r="CA1733" s="17"/>
    </row>
    <row r="1734" spans="45:79">
      <c r="AS1734" s="15"/>
      <c r="AZ1734" s="16"/>
      <c r="BA1734" s="16"/>
      <c r="BB1734" s="16"/>
      <c r="BC1734" s="16"/>
      <c r="BD1734" s="16"/>
      <c r="BE1734" s="16"/>
      <c r="BF1734" s="16"/>
      <c r="BG1734" s="16"/>
      <c r="BH1734" s="16"/>
      <c r="BI1734" s="16"/>
      <c r="BJ1734" s="16"/>
      <c r="CA1734" s="17"/>
    </row>
    <row r="1735" spans="45:79">
      <c r="AS1735" s="15"/>
      <c r="AZ1735" s="16"/>
      <c r="BA1735" s="16"/>
      <c r="BB1735" s="16"/>
      <c r="BC1735" s="16"/>
      <c r="BD1735" s="16"/>
      <c r="BE1735" s="16"/>
      <c r="BF1735" s="16"/>
      <c r="BG1735" s="16"/>
      <c r="BH1735" s="16"/>
      <c r="BI1735" s="16"/>
      <c r="BJ1735" s="16"/>
      <c r="CA1735" s="17"/>
    </row>
    <row r="1736" spans="45:79">
      <c r="AS1736" s="15"/>
      <c r="AZ1736" s="16"/>
      <c r="BA1736" s="16"/>
      <c r="BB1736" s="16"/>
      <c r="BC1736" s="16"/>
      <c r="BD1736" s="16"/>
      <c r="BE1736" s="16"/>
      <c r="BF1736" s="16"/>
      <c r="BG1736" s="16"/>
      <c r="BH1736" s="16"/>
      <c r="BI1736" s="16"/>
      <c r="BJ1736" s="16"/>
      <c r="CA1736" s="17"/>
    </row>
    <row r="1737" spans="45:79">
      <c r="AS1737" s="15"/>
      <c r="AZ1737" s="16"/>
      <c r="BA1737" s="16"/>
      <c r="BB1737" s="16"/>
      <c r="BC1737" s="16"/>
      <c r="BD1737" s="16"/>
      <c r="BE1737" s="16"/>
      <c r="BF1737" s="16"/>
      <c r="BG1737" s="16"/>
      <c r="BH1737" s="16"/>
      <c r="BI1737" s="16"/>
      <c r="BJ1737" s="16"/>
      <c r="CA1737" s="17"/>
    </row>
    <row r="1738" spans="45:79">
      <c r="AS1738" s="15"/>
      <c r="AZ1738" s="16"/>
      <c r="BA1738" s="16"/>
      <c r="BB1738" s="16"/>
      <c r="BC1738" s="16"/>
      <c r="BD1738" s="16"/>
      <c r="BE1738" s="16"/>
      <c r="BF1738" s="16"/>
      <c r="BG1738" s="16"/>
      <c r="BH1738" s="16"/>
      <c r="BI1738" s="16"/>
      <c r="BJ1738" s="16"/>
      <c r="CA1738" s="17"/>
    </row>
    <row r="1739" spans="45:79">
      <c r="AS1739" s="15"/>
      <c r="AZ1739" s="16"/>
      <c r="BA1739" s="16"/>
      <c r="BB1739" s="16"/>
      <c r="BC1739" s="16"/>
      <c r="BD1739" s="16"/>
      <c r="BE1739" s="16"/>
      <c r="BF1739" s="16"/>
      <c r="BG1739" s="16"/>
      <c r="BH1739" s="16"/>
      <c r="BI1739" s="16"/>
      <c r="BJ1739" s="16"/>
      <c r="CA1739" s="17"/>
    </row>
    <row r="1740" spans="45:79">
      <c r="AS1740" s="15"/>
      <c r="AZ1740" s="16"/>
      <c r="BA1740" s="16"/>
      <c r="BB1740" s="16"/>
      <c r="BC1740" s="16"/>
      <c r="BD1740" s="16"/>
      <c r="BE1740" s="16"/>
      <c r="BF1740" s="16"/>
      <c r="BG1740" s="16"/>
      <c r="BH1740" s="16"/>
      <c r="BI1740" s="16"/>
      <c r="BJ1740" s="16"/>
      <c r="CA1740" s="17"/>
    </row>
    <row r="1741" spans="45:79">
      <c r="AS1741" s="15"/>
      <c r="AZ1741" s="16"/>
      <c r="BA1741" s="16"/>
      <c r="BB1741" s="16"/>
      <c r="BC1741" s="16"/>
      <c r="BD1741" s="16"/>
      <c r="BE1741" s="16"/>
      <c r="BF1741" s="16"/>
      <c r="BG1741" s="16"/>
      <c r="BH1741" s="16"/>
      <c r="BI1741" s="16"/>
      <c r="BJ1741" s="16"/>
      <c r="CA1741" s="17"/>
    </row>
    <row r="1742" spans="45:79">
      <c r="AS1742" s="15"/>
      <c r="AZ1742" s="16"/>
      <c r="BA1742" s="16"/>
      <c r="BB1742" s="16"/>
      <c r="BC1742" s="16"/>
      <c r="BD1742" s="16"/>
      <c r="BE1742" s="16"/>
      <c r="BF1742" s="16"/>
      <c r="BG1742" s="16"/>
      <c r="BH1742" s="16"/>
      <c r="BI1742" s="16"/>
      <c r="BJ1742" s="16"/>
      <c r="CA1742" s="17"/>
    </row>
    <row r="1743" spans="45:79">
      <c r="AS1743" s="15"/>
      <c r="AZ1743" s="16"/>
      <c r="BA1743" s="16"/>
      <c r="BB1743" s="16"/>
      <c r="BC1743" s="16"/>
      <c r="BD1743" s="16"/>
      <c r="BE1743" s="16"/>
      <c r="BF1743" s="16"/>
      <c r="BG1743" s="16"/>
      <c r="BH1743" s="16"/>
      <c r="BI1743" s="16"/>
      <c r="BJ1743" s="16"/>
      <c r="CA1743" s="17"/>
    </row>
    <row r="1744" spans="45:79">
      <c r="AS1744" s="15"/>
      <c r="AZ1744" s="16"/>
      <c r="BA1744" s="16"/>
      <c r="BB1744" s="16"/>
      <c r="BC1744" s="16"/>
      <c r="BD1744" s="16"/>
      <c r="BE1744" s="16"/>
      <c r="BF1744" s="16"/>
      <c r="BG1744" s="16"/>
      <c r="BH1744" s="16"/>
      <c r="BI1744" s="16"/>
      <c r="BJ1744" s="16"/>
      <c r="CA1744" s="17"/>
    </row>
    <row r="1745" spans="45:79">
      <c r="AS1745" s="15"/>
      <c r="AZ1745" s="16"/>
      <c r="BA1745" s="16"/>
      <c r="BB1745" s="16"/>
      <c r="BC1745" s="16"/>
      <c r="BD1745" s="16"/>
      <c r="BE1745" s="16"/>
      <c r="BF1745" s="16"/>
      <c r="BG1745" s="16"/>
      <c r="BH1745" s="16"/>
      <c r="BI1745" s="16"/>
      <c r="BJ1745" s="16"/>
      <c r="CA1745" s="17"/>
    </row>
    <row r="1746" spans="45:79">
      <c r="AS1746" s="15"/>
      <c r="AZ1746" s="16"/>
      <c r="BA1746" s="16"/>
      <c r="BB1746" s="16"/>
      <c r="BC1746" s="16"/>
      <c r="BD1746" s="16"/>
      <c r="BE1746" s="16"/>
      <c r="BF1746" s="16"/>
      <c r="BG1746" s="16"/>
      <c r="BH1746" s="16"/>
      <c r="BI1746" s="16"/>
      <c r="BJ1746" s="16"/>
      <c r="CA1746" s="17"/>
    </row>
    <row r="1747" spans="45:79">
      <c r="AS1747" s="15"/>
      <c r="AZ1747" s="16"/>
      <c r="BA1747" s="16"/>
      <c r="BB1747" s="16"/>
      <c r="BC1747" s="16"/>
      <c r="BD1747" s="16"/>
      <c r="BE1747" s="16"/>
      <c r="BF1747" s="16"/>
      <c r="BG1747" s="16"/>
      <c r="BH1747" s="16"/>
      <c r="BI1747" s="16"/>
      <c r="BJ1747" s="16"/>
      <c r="CA1747" s="17"/>
    </row>
    <row r="1748" spans="45:79">
      <c r="AS1748" s="15"/>
      <c r="AZ1748" s="16"/>
      <c r="BA1748" s="16"/>
      <c r="BB1748" s="16"/>
      <c r="BC1748" s="16"/>
      <c r="BD1748" s="16"/>
      <c r="BE1748" s="16"/>
      <c r="BF1748" s="16"/>
      <c r="BG1748" s="16"/>
      <c r="BH1748" s="16"/>
      <c r="BI1748" s="16"/>
      <c r="BJ1748" s="16"/>
      <c r="CA1748" s="17"/>
    </row>
    <row r="1749" spans="45:79">
      <c r="AS1749" s="15"/>
      <c r="AZ1749" s="16"/>
      <c r="BA1749" s="16"/>
      <c r="BB1749" s="16"/>
      <c r="BC1749" s="16"/>
      <c r="BD1749" s="16"/>
      <c r="BE1749" s="16"/>
      <c r="BF1749" s="16"/>
      <c r="BG1749" s="16"/>
      <c r="BH1749" s="16"/>
      <c r="BI1749" s="16"/>
      <c r="BJ1749" s="16"/>
      <c r="CA1749" s="17"/>
    </row>
    <row r="1750" spans="45:79">
      <c r="AS1750" s="15"/>
      <c r="AZ1750" s="16"/>
      <c r="BA1750" s="16"/>
      <c r="BB1750" s="16"/>
      <c r="BC1750" s="16"/>
      <c r="BD1750" s="16"/>
      <c r="BE1750" s="16"/>
      <c r="BF1750" s="16"/>
      <c r="BG1750" s="16"/>
      <c r="BH1750" s="16"/>
      <c r="BI1750" s="16"/>
      <c r="BJ1750" s="16"/>
      <c r="CA1750" s="17"/>
    </row>
    <row r="1751" spans="45:79">
      <c r="AS1751" s="15"/>
      <c r="AZ1751" s="16"/>
      <c r="BA1751" s="16"/>
      <c r="BB1751" s="16"/>
      <c r="BC1751" s="16"/>
      <c r="BD1751" s="16"/>
      <c r="BE1751" s="16"/>
      <c r="BF1751" s="16"/>
      <c r="BG1751" s="16"/>
      <c r="BH1751" s="16"/>
      <c r="BI1751" s="16"/>
      <c r="BJ1751" s="16"/>
      <c r="CA1751" s="17"/>
    </row>
    <row r="1752" spans="45:79">
      <c r="AS1752" s="15"/>
      <c r="AZ1752" s="16"/>
      <c r="BA1752" s="16"/>
      <c r="BB1752" s="16"/>
      <c r="BC1752" s="16"/>
      <c r="BD1752" s="16"/>
      <c r="BE1752" s="16"/>
      <c r="BF1752" s="16"/>
      <c r="BG1752" s="16"/>
      <c r="BH1752" s="16"/>
      <c r="BI1752" s="16"/>
      <c r="BJ1752" s="16"/>
      <c r="CA1752" s="17"/>
    </row>
    <row r="1753" spans="45:79">
      <c r="AS1753" s="15"/>
      <c r="AZ1753" s="16"/>
      <c r="BA1753" s="16"/>
      <c r="BB1753" s="16"/>
      <c r="BC1753" s="16"/>
      <c r="BD1753" s="16"/>
      <c r="BE1753" s="16"/>
      <c r="BF1753" s="16"/>
      <c r="BG1753" s="16"/>
      <c r="BH1753" s="16"/>
      <c r="BI1753" s="16"/>
      <c r="BJ1753" s="16"/>
      <c r="CA1753" s="17"/>
    </row>
    <row r="1754" spans="45:79">
      <c r="AS1754" s="15"/>
      <c r="AZ1754" s="16"/>
      <c r="BA1754" s="16"/>
      <c r="BB1754" s="16"/>
      <c r="BC1754" s="16"/>
      <c r="BD1754" s="16"/>
      <c r="BE1754" s="16"/>
      <c r="BF1754" s="16"/>
      <c r="BG1754" s="16"/>
      <c r="BH1754" s="16"/>
      <c r="BI1754" s="16"/>
      <c r="BJ1754" s="16"/>
      <c r="CA1754" s="17"/>
    </row>
    <row r="1755" spans="45:79">
      <c r="AS1755" s="15"/>
      <c r="AZ1755" s="16"/>
      <c r="BA1755" s="16"/>
      <c r="BB1755" s="16"/>
      <c r="BC1755" s="16"/>
      <c r="BD1755" s="16"/>
      <c r="BE1755" s="16"/>
      <c r="BF1755" s="16"/>
      <c r="BG1755" s="16"/>
      <c r="BH1755" s="16"/>
      <c r="BI1755" s="16"/>
      <c r="BJ1755" s="16"/>
      <c r="CA1755" s="17"/>
    </row>
    <row r="1756" spans="45:79">
      <c r="AS1756" s="15"/>
      <c r="AZ1756" s="16"/>
      <c r="BA1756" s="16"/>
      <c r="BB1756" s="16"/>
      <c r="BC1756" s="16"/>
      <c r="BD1756" s="16"/>
      <c r="BE1756" s="16"/>
      <c r="BF1756" s="16"/>
      <c r="BG1756" s="16"/>
      <c r="BH1756" s="16"/>
      <c r="BI1756" s="16"/>
      <c r="BJ1756" s="16"/>
      <c r="CA1756" s="17"/>
    </row>
    <row r="1757" spans="45:79">
      <c r="AS1757" s="15"/>
      <c r="AZ1757" s="16"/>
      <c r="BA1757" s="16"/>
      <c r="BB1757" s="16"/>
      <c r="BC1757" s="16"/>
      <c r="BD1757" s="16"/>
      <c r="BE1757" s="16"/>
      <c r="BF1757" s="16"/>
      <c r="BG1757" s="16"/>
      <c r="BH1757" s="16"/>
      <c r="BI1757" s="16"/>
      <c r="BJ1757" s="16"/>
      <c r="CA1757" s="17"/>
    </row>
    <row r="1758" spans="45:79">
      <c r="AS1758" s="15"/>
      <c r="AZ1758" s="16"/>
      <c r="BA1758" s="16"/>
      <c r="BB1758" s="16"/>
      <c r="BC1758" s="16"/>
      <c r="BD1758" s="16"/>
      <c r="BE1758" s="16"/>
      <c r="BF1758" s="16"/>
      <c r="BG1758" s="16"/>
      <c r="BH1758" s="16"/>
      <c r="BI1758" s="16"/>
      <c r="BJ1758" s="16"/>
      <c r="CA1758" s="17"/>
    </row>
    <row r="1759" spans="45:79">
      <c r="AS1759" s="15"/>
      <c r="AZ1759" s="16"/>
      <c r="BA1759" s="16"/>
      <c r="BB1759" s="16"/>
      <c r="BC1759" s="16"/>
      <c r="BD1759" s="16"/>
      <c r="BE1759" s="16"/>
      <c r="BF1759" s="16"/>
      <c r="BG1759" s="16"/>
      <c r="BH1759" s="16"/>
      <c r="BI1759" s="16"/>
      <c r="BJ1759" s="16"/>
      <c r="CA1759" s="17"/>
    </row>
    <row r="1760" spans="45:79">
      <c r="AS1760" s="15"/>
      <c r="AZ1760" s="16"/>
      <c r="BA1760" s="16"/>
      <c r="BB1760" s="16"/>
      <c r="BC1760" s="16"/>
      <c r="BD1760" s="16"/>
      <c r="BE1760" s="16"/>
      <c r="BF1760" s="16"/>
      <c r="BG1760" s="16"/>
      <c r="BH1760" s="16"/>
      <c r="BI1760" s="16"/>
      <c r="BJ1760" s="16"/>
      <c r="CA1760" s="17"/>
    </row>
    <row r="1761" spans="45:79">
      <c r="AS1761" s="15"/>
      <c r="AZ1761" s="16"/>
      <c r="BA1761" s="16"/>
      <c r="BB1761" s="16"/>
      <c r="BC1761" s="16"/>
      <c r="BD1761" s="16"/>
      <c r="BE1761" s="16"/>
      <c r="BF1761" s="16"/>
      <c r="BG1761" s="16"/>
      <c r="BH1761" s="16"/>
      <c r="BI1761" s="16"/>
      <c r="BJ1761" s="16"/>
      <c r="CA1761" s="17"/>
    </row>
    <row r="1762" spans="45:79">
      <c r="AS1762" s="15"/>
      <c r="AZ1762" s="16"/>
      <c r="BA1762" s="16"/>
      <c r="BB1762" s="16"/>
      <c r="BC1762" s="16"/>
      <c r="BD1762" s="16"/>
      <c r="BE1762" s="16"/>
      <c r="BF1762" s="16"/>
      <c r="BG1762" s="16"/>
      <c r="BH1762" s="16"/>
      <c r="BI1762" s="16"/>
      <c r="BJ1762" s="16"/>
      <c r="CA1762" s="17"/>
    </row>
    <row r="1763" spans="45:79">
      <c r="AS1763" s="15"/>
      <c r="AZ1763" s="16"/>
      <c r="BA1763" s="16"/>
      <c r="BB1763" s="16"/>
      <c r="BC1763" s="16"/>
      <c r="BD1763" s="16"/>
      <c r="BE1763" s="16"/>
      <c r="BF1763" s="16"/>
      <c r="BG1763" s="16"/>
      <c r="BH1763" s="16"/>
      <c r="BI1763" s="16"/>
      <c r="BJ1763" s="16"/>
      <c r="CA1763" s="17"/>
    </row>
    <row r="1764" spans="45:79">
      <c r="AS1764" s="15"/>
      <c r="AZ1764" s="16"/>
      <c r="BA1764" s="16"/>
      <c r="BB1764" s="16"/>
      <c r="BC1764" s="16"/>
      <c r="BD1764" s="16"/>
      <c r="BE1764" s="16"/>
      <c r="BF1764" s="16"/>
      <c r="BG1764" s="16"/>
      <c r="BH1764" s="16"/>
      <c r="BI1764" s="16"/>
      <c r="BJ1764" s="16"/>
      <c r="CA1764" s="17"/>
    </row>
    <row r="1765" spans="45:79">
      <c r="AS1765" s="15"/>
      <c r="AZ1765" s="16"/>
      <c r="BA1765" s="16"/>
      <c r="BB1765" s="16"/>
      <c r="BC1765" s="16"/>
      <c r="BD1765" s="16"/>
      <c r="BE1765" s="16"/>
      <c r="BF1765" s="16"/>
      <c r="BG1765" s="16"/>
      <c r="BH1765" s="16"/>
      <c r="BI1765" s="16"/>
      <c r="BJ1765" s="16"/>
      <c r="CA1765" s="17"/>
    </row>
    <row r="1766" spans="45:79">
      <c r="AS1766" s="15"/>
      <c r="AZ1766" s="16"/>
      <c r="BA1766" s="16"/>
      <c r="BB1766" s="16"/>
      <c r="BC1766" s="16"/>
      <c r="BD1766" s="16"/>
      <c r="BE1766" s="16"/>
      <c r="BF1766" s="16"/>
      <c r="BG1766" s="16"/>
      <c r="BH1766" s="16"/>
      <c r="BI1766" s="16"/>
      <c r="BJ1766" s="16"/>
      <c r="CA1766" s="17"/>
    </row>
    <row r="1767" spans="45:79">
      <c r="AS1767" s="15"/>
      <c r="AZ1767" s="16"/>
      <c r="BA1767" s="16"/>
      <c r="BB1767" s="16"/>
      <c r="BC1767" s="16"/>
      <c r="BD1767" s="16"/>
      <c r="BE1767" s="16"/>
      <c r="BF1767" s="16"/>
      <c r="BG1767" s="16"/>
      <c r="BH1767" s="16"/>
      <c r="BI1767" s="16"/>
      <c r="BJ1767" s="16"/>
      <c r="CA1767" s="17"/>
    </row>
    <row r="1768" spans="45:79">
      <c r="AS1768" s="15"/>
      <c r="AZ1768" s="16"/>
      <c r="BA1768" s="16"/>
      <c r="BB1768" s="16"/>
      <c r="BC1768" s="16"/>
      <c r="BD1768" s="16"/>
      <c r="BE1768" s="16"/>
      <c r="BF1768" s="16"/>
      <c r="BG1768" s="16"/>
      <c r="BH1768" s="16"/>
      <c r="BI1768" s="16"/>
      <c r="BJ1768" s="16"/>
      <c r="CA1768" s="17"/>
    </row>
    <row r="1769" spans="45:79">
      <c r="AS1769" s="15"/>
      <c r="AZ1769" s="16"/>
      <c r="BA1769" s="16"/>
      <c r="BB1769" s="16"/>
      <c r="BC1769" s="16"/>
      <c r="BD1769" s="16"/>
      <c r="BE1769" s="16"/>
      <c r="BF1769" s="16"/>
      <c r="BG1769" s="16"/>
      <c r="BH1769" s="16"/>
      <c r="BI1769" s="16"/>
      <c r="BJ1769" s="16"/>
      <c r="CA1769" s="17"/>
    </row>
    <row r="1770" spans="45:79">
      <c r="AS1770" s="15"/>
      <c r="AZ1770" s="16"/>
      <c r="BA1770" s="16"/>
      <c r="BB1770" s="16"/>
      <c r="BC1770" s="16"/>
      <c r="BD1770" s="16"/>
      <c r="BE1770" s="16"/>
      <c r="BF1770" s="16"/>
      <c r="BG1770" s="16"/>
      <c r="BH1770" s="16"/>
      <c r="BI1770" s="16"/>
      <c r="BJ1770" s="16"/>
      <c r="CA1770" s="17"/>
    </row>
    <row r="1771" spans="45:79">
      <c r="AS1771" s="15"/>
      <c r="AZ1771" s="16"/>
      <c r="BA1771" s="16"/>
      <c r="BB1771" s="16"/>
      <c r="BC1771" s="16"/>
      <c r="BD1771" s="16"/>
      <c r="BE1771" s="16"/>
      <c r="BF1771" s="16"/>
      <c r="BG1771" s="16"/>
      <c r="BH1771" s="16"/>
      <c r="BI1771" s="16"/>
      <c r="BJ1771" s="16"/>
      <c r="CA1771" s="17"/>
    </row>
    <row r="1772" spans="45:79">
      <c r="AS1772" s="15"/>
      <c r="AZ1772" s="16"/>
      <c r="BA1772" s="16"/>
      <c r="BB1772" s="16"/>
      <c r="BC1772" s="16"/>
      <c r="BD1772" s="16"/>
      <c r="BE1772" s="16"/>
      <c r="BF1772" s="16"/>
      <c r="BG1772" s="16"/>
      <c r="BH1772" s="16"/>
      <c r="BI1772" s="16"/>
      <c r="BJ1772" s="16"/>
      <c r="CA1772" s="17"/>
    </row>
    <row r="1773" spans="45:79">
      <c r="AS1773" s="15"/>
      <c r="AZ1773" s="16"/>
      <c r="BA1773" s="16"/>
      <c r="BB1773" s="16"/>
      <c r="BC1773" s="16"/>
      <c r="BD1773" s="16"/>
      <c r="BE1773" s="16"/>
      <c r="BF1773" s="16"/>
      <c r="BG1773" s="16"/>
      <c r="BH1773" s="16"/>
      <c r="BI1773" s="16"/>
      <c r="BJ1773" s="16"/>
      <c r="CA1773" s="17"/>
    </row>
    <row r="1774" spans="45:79">
      <c r="AS1774" s="15"/>
      <c r="AZ1774" s="16"/>
      <c r="BA1774" s="16"/>
      <c r="BB1774" s="16"/>
      <c r="BC1774" s="16"/>
      <c r="BD1774" s="16"/>
      <c r="BE1774" s="16"/>
      <c r="BF1774" s="16"/>
      <c r="BG1774" s="16"/>
      <c r="BH1774" s="16"/>
      <c r="BI1774" s="16"/>
      <c r="BJ1774" s="16"/>
      <c r="CA1774" s="17"/>
    </row>
    <row r="1775" spans="45:79">
      <c r="AS1775" s="15"/>
      <c r="AZ1775" s="16"/>
      <c r="BA1775" s="16"/>
      <c r="BB1775" s="16"/>
      <c r="BC1775" s="16"/>
      <c r="BD1775" s="16"/>
      <c r="BE1775" s="16"/>
      <c r="BF1775" s="16"/>
      <c r="BG1775" s="16"/>
      <c r="BH1775" s="16"/>
      <c r="BI1775" s="16"/>
      <c r="BJ1775" s="16"/>
      <c r="CA1775" s="17"/>
    </row>
    <row r="1776" spans="45:79">
      <c r="AS1776" s="15"/>
      <c r="AZ1776" s="16"/>
      <c r="BA1776" s="16"/>
      <c r="BB1776" s="16"/>
      <c r="BC1776" s="16"/>
      <c r="BD1776" s="16"/>
      <c r="BE1776" s="16"/>
      <c r="BF1776" s="16"/>
      <c r="BG1776" s="16"/>
      <c r="BH1776" s="16"/>
      <c r="BI1776" s="16"/>
      <c r="BJ1776" s="16"/>
      <c r="CA1776" s="17"/>
    </row>
    <row r="1777" spans="45:79">
      <c r="AS1777" s="15"/>
      <c r="AZ1777" s="16"/>
      <c r="BA1777" s="16"/>
      <c r="BB1777" s="16"/>
      <c r="BC1777" s="16"/>
      <c r="BD1777" s="16"/>
      <c r="BE1777" s="16"/>
      <c r="BF1777" s="16"/>
      <c r="BG1777" s="16"/>
      <c r="BH1777" s="16"/>
      <c r="BI1777" s="16"/>
      <c r="BJ1777" s="16"/>
      <c r="CA1777" s="17"/>
    </row>
    <row r="1778" spans="45:79">
      <c r="AS1778" s="15"/>
      <c r="AZ1778" s="16"/>
      <c r="BA1778" s="16"/>
      <c r="BB1778" s="16"/>
      <c r="BC1778" s="16"/>
      <c r="BD1778" s="16"/>
      <c r="BE1778" s="16"/>
      <c r="BF1778" s="16"/>
      <c r="BG1778" s="16"/>
      <c r="BH1778" s="16"/>
      <c r="BI1778" s="16"/>
      <c r="BJ1778" s="16"/>
      <c r="CA1778" s="17"/>
    </row>
    <row r="1779" spans="45:79">
      <c r="AS1779" s="15"/>
      <c r="AZ1779" s="16"/>
      <c r="BA1779" s="16"/>
      <c r="BB1779" s="16"/>
      <c r="BC1779" s="16"/>
      <c r="BD1779" s="16"/>
      <c r="BE1779" s="16"/>
      <c r="BF1779" s="16"/>
      <c r="BG1779" s="16"/>
      <c r="BH1779" s="16"/>
      <c r="BI1779" s="16"/>
      <c r="BJ1779" s="16"/>
      <c r="CA1779" s="17"/>
    </row>
    <row r="1780" spans="45:79">
      <c r="AS1780" s="15"/>
      <c r="AZ1780" s="16"/>
      <c r="BA1780" s="16"/>
      <c r="BB1780" s="16"/>
      <c r="BC1780" s="16"/>
      <c r="BD1780" s="16"/>
      <c r="BE1780" s="16"/>
      <c r="BF1780" s="16"/>
      <c r="BG1780" s="16"/>
      <c r="BH1780" s="16"/>
      <c r="BI1780" s="16"/>
      <c r="BJ1780" s="16"/>
      <c r="CA1780" s="17"/>
    </row>
    <row r="1781" spans="45:79">
      <c r="AS1781" s="15"/>
      <c r="AZ1781" s="16"/>
      <c r="BA1781" s="16"/>
      <c r="BB1781" s="16"/>
      <c r="BC1781" s="16"/>
      <c r="BD1781" s="16"/>
      <c r="BE1781" s="16"/>
      <c r="BF1781" s="16"/>
      <c r="BG1781" s="16"/>
      <c r="BH1781" s="16"/>
      <c r="BI1781" s="16"/>
      <c r="BJ1781" s="16"/>
      <c r="CA1781" s="17"/>
    </row>
    <row r="1782" spans="45:79">
      <c r="AS1782" s="15"/>
      <c r="AZ1782" s="16"/>
      <c r="BA1782" s="16"/>
      <c r="BB1782" s="16"/>
      <c r="BC1782" s="16"/>
      <c r="BD1782" s="16"/>
      <c r="BE1782" s="16"/>
      <c r="BF1782" s="16"/>
      <c r="BG1782" s="16"/>
      <c r="BH1782" s="16"/>
      <c r="BI1782" s="16"/>
      <c r="BJ1782" s="16"/>
      <c r="CA1782" s="17"/>
    </row>
    <row r="1783" spans="45:79">
      <c r="AS1783" s="15"/>
      <c r="AZ1783" s="16"/>
      <c r="BA1783" s="16"/>
      <c r="BB1783" s="16"/>
      <c r="BC1783" s="16"/>
      <c r="BD1783" s="16"/>
      <c r="BE1783" s="16"/>
      <c r="BF1783" s="16"/>
      <c r="BG1783" s="16"/>
      <c r="BH1783" s="16"/>
      <c r="BI1783" s="16"/>
      <c r="BJ1783" s="16"/>
      <c r="CA1783" s="17"/>
    </row>
    <row r="1784" spans="45:79">
      <c r="AS1784" s="15"/>
      <c r="AZ1784" s="16"/>
      <c r="BA1784" s="16"/>
      <c r="BB1784" s="16"/>
      <c r="BC1784" s="16"/>
      <c r="BD1784" s="16"/>
      <c r="BE1784" s="16"/>
      <c r="BF1784" s="16"/>
      <c r="BG1784" s="16"/>
      <c r="BH1784" s="16"/>
      <c r="BI1784" s="16"/>
      <c r="BJ1784" s="16"/>
      <c r="CA1784" s="17"/>
    </row>
    <row r="1785" spans="45:79">
      <c r="AS1785" s="15"/>
      <c r="AZ1785" s="16"/>
      <c r="BA1785" s="16"/>
      <c r="BB1785" s="16"/>
      <c r="BC1785" s="16"/>
      <c r="BD1785" s="16"/>
      <c r="BE1785" s="16"/>
      <c r="BF1785" s="16"/>
      <c r="BG1785" s="16"/>
      <c r="BH1785" s="16"/>
      <c r="BI1785" s="16"/>
      <c r="BJ1785" s="16"/>
      <c r="CA1785" s="17"/>
    </row>
    <row r="1786" spans="45:79">
      <c r="AS1786" s="15"/>
      <c r="AZ1786" s="16"/>
      <c r="BA1786" s="16"/>
      <c r="BB1786" s="16"/>
      <c r="BC1786" s="16"/>
      <c r="BD1786" s="16"/>
      <c r="BE1786" s="16"/>
      <c r="BF1786" s="16"/>
      <c r="BG1786" s="16"/>
      <c r="BH1786" s="16"/>
      <c r="BI1786" s="16"/>
      <c r="BJ1786" s="16"/>
      <c r="CA1786" s="17"/>
    </row>
    <row r="1787" spans="45:79">
      <c r="AS1787" s="15"/>
      <c r="AZ1787" s="16"/>
      <c r="BA1787" s="16"/>
      <c r="BB1787" s="16"/>
      <c r="BC1787" s="16"/>
      <c r="BD1787" s="16"/>
      <c r="BE1787" s="16"/>
      <c r="BF1787" s="16"/>
      <c r="BG1787" s="16"/>
      <c r="BH1787" s="16"/>
      <c r="BI1787" s="16"/>
      <c r="BJ1787" s="16"/>
      <c r="CA1787" s="17"/>
    </row>
    <row r="1788" spans="45:79">
      <c r="AS1788" s="15"/>
      <c r="AZ1788" s="16"/>
      <c r="BA1788" s="16"/>
      <c r="BB1788" s="16"/>
      <c r="BC1788" s="16"/>
      <c r="BD1788" s="16"/>
      <c r="BE1788" s="16"/>
      <c r="BF1788" s="16"/>
      <c r="BG1788" s="16"/>
      <c r="BH1788" s="16"/>
      <c r="BI1788" s="16"/>
      <c r="BJ1788" s="16"/>
      <c r="CA1788" s="17"/>
    </row>
    <row r="1789" spans="45:79">
      <c r="AS1789" s="15"/>
      <c r="AZ1789" s="16"/>
      <c r="BA1789" s="16"/>
      <c r="BB1789" s="16"/>
      <c r="BC1789" s="16"/>
      <c r="BD1789" s="16"/>
      <c r="BE1789" s="16"/>
      <c r="BF1789" s="16"/>
      <c r="BG1789" s="16"/>
      <c r="BH1789" s="16"/>
      <c r="BI1789" s="16"/>
      <c r="BJ1789" s="16"/>
      <c r="CA1789" s="17"/>
    </row>
    <row r="1790" spans="45:79">
      <c r="AS1790" s="15"/>
      <c r="AZ1790" s="16"/>
      <c r="BA1790" s="16"/>
      <c r="BB1790" s="16"/>
      <c r="BC1790" s="16"/>
      <c r="BD1790" s="16"/>
      <c r="BE1790" s="16"/>
      <c r="BF1790" s="16"/>
      <c r="BG1790" s="16"/>
      <c r="BH1790" s="16"/>
      <c r="BI1790" s="16"/>
      <c r="BJ1790" s="16"/>
      <c r="CA1790" s="17"/>
    </row>
    <row r="1791" spans="45:79">
      <c r="AS1791" s="15"/>
      <c r="AZ1791" s="16"/>
      <c r="BA1791" s="16"/>
      <c r="BB1791" s="16"/>
      <c r="BC1791" s="16"/>
      <c r="BD1791" s="16"/>
      <c r="BE1791" s="16"/>
      <c r="BF1791" s="16"/>
      <c r="BG1791" s="16"/>
      <c r="BH1791" s="16"/>
      <c r="BI1791" s="16"/>
      <c r="BJ1791" s="16"/>
      <c r="CA1791" s="17"/>
    </row>
    <row r="1792" spans="45:79">
      <c r="AS1792" s="15"/>
      <c r="AZ1792" s="16"/>
      <c r="BA1792" s="16"/>
      <c r="BB1792" s="16"/>
      <c r="BC1792" s="16"/>
      <c r="BD1792" s="16"/>
      <c r="BE1792" s="16"/>
      <c r="BF1792" s="16"/>
      <c r="BG1792" s="16"/>
      <c r="BH1792" s="16"/>
      <c r="BI1792" s="16"/>
      <c r="BJ1792" s="16"/>
      <c r="CA1792" s="17"/>
    </row>
    <row r="1793" spans="45:79">
      <c r="AS1793" s="15"/>
      <c r="AZ1793" s="16"/>
      <c r="BA1793" s="16"/>
      <c r="BB1793" s="16"/>
      <c r="BC1793" s="16"/>
      <c r="BD1793" s="16"/>
      <c r="BE1793" s="16"/>
      <c r="BF1793" s="16"/>
      <c r="BG1793" s="16"/>
      <c r="BH1793" s="16"/>
      <c r="BI1793" s="16"/>
      <c r="BJ1793" s="16"/>
      <c r="CA1793" s="17"/>
    </row>
    <row r="1794" spans="45:79">
      <c r="AS1794" s="15"/>
      <c r="AZ1794" s="16"/>
      <c r="BA1794" s="16"/>
      <c r="BB1794" s="16"/>
      <c r="BC1794" s="16"/>
      <c r="BD1794" s="16"/>
      <c r="BE1794" s="16"/>
      <c r="BF1794" s="16"/>
      <c r="BG1794" s="16"/>
      <c r="BH1794" s="16"/>
      <c r="BI1794" s="16"/>
      <c r="BJ1794" s="16"/>
      <c r="CA1794" s="17"/>
    </row>
    <row r="1795" spans="45:79">
      <c r="AS1795" s="15"/>
      <c r="AZ1795" s="16"/>
      <c r="BA1795" s="16"/>
      <c r="BB1795" s="16"/>
      <c r="BC1795" s="16"/>
      <c r="BD1795" s="16"/>
      <c r="BE1795" s="16"/>
      <c r="BF1795" s="16"/>
      <c r="BG1795" s="16"/>
      <c r="BH1795" s="16"/>
      <c r="BI1795" s="16"/>
      <c r="BJ1795" s="16"/>
      <c r="CA1795" s="17"/>
    </row>
    <row r="1796" spans="45:79">
      <c r="AS1796" s="15"/>
      <c r="AZ1796" s="16"/>
      <c r="BA1796" s="16"/>
      <c r="BB1796" s="16"/>
      <c r="BC1796" s="16"/>
      <c r="BD1796" s="16"/>
      <c r="BE1796" s="16"/>
      <c r="BF1796" s="16"/>
      <c r="BG1796" s="16"/>
      <c r="BH1796" s="16"/>
      <c r="BI1796" s="16"/>
      <c r="BJ1796" s="16"/>
      <c r="CA1796" s="17"/>
    </row>
    <row r="1797" spans="45:79">
      <c r="AS1797" s="15"/>
      <c r="AZ1797" s="16"/>
      <c r="BA1797" s="16"/>
      <c r="BB1797" s="16"/>
      <c r="BC1797" s="16"/>
      <c r="BD1797" s="16"/>
      <c r="BE1797" s="16"/>
      <c r="BF1797" s="16"/>
      <c r="BG1797" s="16"/>
      <c r="BH1797" s="16"/>
      <c r="BI1797" s="16"/>
      <c r="BJ1797" s="16"/>
      <c r="CA1797" s="17"/>
    </row>
    <row r="1798" spans="45:79">
      <c r="AS1798" s="15"/>
      <c r="AZ1798" s="16"/>
      <c r="BA1798" s="16"/>
      <c r="BB1798" s="16"/>
      <c r="BC1798" s="16"/>
      <c r="BD1798" s="16"/>
      <c r="BE1798" s="16"/>
      <c r="BF1798" s="16"/>
      <c r="BG1798" s="16"/>
      <c r="BH1798" s="16"/>
      <c r="BI1798" s="16"/>
      <c r="BJ1798" s="16"/>
      <c r="CA1798" s="17"/>
    </row>
    <row r="1799" spans="45:79">
      <c r="AS1799" s="15"/>
      <c r="AZ1799" s="16"/>
      <c r="BA1799" s="16"/>
      <c r="BB1799" s="16"/>
      <c r="BC1799" s="16"/>
      <c r="BD1799" s="16"/>
      <c r="BE1799" s="16"/>
      <c r="BF1799" s="16"/>
      <c r="BG1799" s="16"/>
      <c r="BH1799" s="16"/>
      <c r="BI1799" s="16"/>
      <c r="BJ1799" s="16"/>
      <c r="CA1799" s="17"/>
    </row>
    <row r="1800" spans="45:79">
      <c r="AS1800" s="15"/>
      <c r="AZ1800" s="16"/>
      <c r="BA1800" s="16"/>
      <c r="BB1800" s="16"/>
      <c r="BC1800" s="16"/>
      <c r="BD1800" s="16"/>
      <c r="BE1800" s="16"/>
      <c r="BF1800" s="16"/>
      <c r="BG1800" s="16"/>
      <c r="BH1800" s="16"/>
      <c r="BI1800" s="16"/>
      <c r="BJ1800" s="16"/>
      <c r="CA1800" s="17"/>
    </row>
    <row r="1801" spans="45:79">
      <c r="AS1801" s="15"/>
      <c r="AZ1801" s="16"/>
      <c r="BA1801" s="16"/>
      <c r="BB1801" s="16"/>
      <c r="BC1801" s="16"/>
      <c r="BD1801" s="16"/>
      <c r="BE1801" s="16"/>
      <c r="BF1801" s="16"/>
      <c r="BG1801" s="16"/>
      <c r="BH1801" s="16"/>
      <c r="BI1801" s="16"/>
      <c r="BJ1801" s="16"/>
      <c r="CA1801" s="17"/>
    </row>
    <row r="1802" spans="45:79">
      <c r="AS1802" s="15"/>
      <c r="AZ1802" s="16"/>
      <c r="BA1802" s="16"/>
      <c r="BB1802" s="16"/>
      <c r="BC1802" s="16"/>
      <c r="BD1802" s="16"/>
      <c r="BE1802" s="16"/>
      <c r="BF1802" s="16"/>
      <c r="BG1802" s="16"/>
      <c r="BH1802" s="16"/>
      <c r="BI1802" s="16"/>
      <c r="BJ1802" s="16"/>
      <c r="CA1802" s="17"/>
    </row>
    <row r="1803" spans="45:79">
      <c r="AS1803" s="15"/>
      <c r="AZ1803" s="16"/>
      <c r="BA1803" s="16"/>
      <c r="BB1803" s="16"/>
      <c r="BC1803" s="16"/>
      <c r="BD1803" s="16"/>
      <c r="BE1803" s="16"/>
      <c r="BF1803" s="16"/>
      <c r="BG1803" s="16"/>
      <c r="BH1803" s="16"/>
      <c r="BI1803" s="16"/>
      <c r="BJ1803" s="16"/>
      <c r="CA1803" s="17"/>
    </row>
    <row r="1804" spans="45:79">
      <c r="AS1804" s="15"/>
      <c r="AZ1804" s="16"/>
      <c r="BA1804" s="16"/>
      <c r="BB1804" s="16"/>
      <c r="BC1804" s="16"/>
      <c r="BD1804" s="16"/>
      <c r="BE1804" s="16"/>
      <c r="BF1804" s="16"/>
      <c r="BG1804" s="16"/>
      <c r="BH1804" s="16"/>
      <c r="BI1804" s="16"/>
      <c r="BJ1804" s="16"/>
      <c r="CA1804" s="17"/>
    </row>
    <row r="1805" spans="45:79">
      <c r="AS1805" s="15"/>
      <c r="AZ1805" s="16"/>
      <c r="BA1805" s="16"/>
      <c r="BB1805" s="16"/>
      <c r="BC1805" s="16"/>
      <c r="BD1805" s="16"/>
      <c r="BE1805" s="16"/>
      <c r="BF1805" s="16"/>
      <c r="BG1805" s="16"/>
      <c r="BH1805" s="16"/>
      <c r="BI1805" s="16"/>
      <c r="BJ1805" s="16"/>
      <c r="CA1805" s="17"/>
    </row>
    <row r="1806" spans="45:79">
      <c r="AS1806" s="15"/>
      <c r="AZ1806" s="16"/>
      <c r="BA1806" s="16"/>
      <c r="BB1806" s="16"/>
      <c r="BC1806" s="16"/>
      <c r="BD1806" s="16"/>
      <c r="BE1806" s="16"/>
      <c r="BF1806" s="16"/>
      <c r="BG1806" s="16"/>
      <c r="BH1806" s="16"/>
      <c r="BI1806" s="16"/>
      <c r="BJ1806" s="16"/>
      <c r="CA1806" s="17"/>
    </row>
    <row r="1807" spans="45:79">
      <c r="AS1807" s="15"/>
      <c r="AZ1807" s="16"/>
      <c r="BA1807" s="16"/>
      <c r="BB1807" s="16"/>
      <c r="BC1807" s="16"/>
      <c r="BD1807" s="16"/>
      <c r="BE1807" s="16"/>
      <c r="BF1807" s="16"/>
      <c r="BG1807" s="16"/>
      <c r="BH1807" s="16"/>
      <c r="BI1807" s="16"/>
      <c r="BJ1807" s="16"/>
      <c r="CA1807" s="17"/>
    </row>
    <row r="1808" spans="45:79">
      <c r="AS1808" s="15"/>
      <c r="AZ1808" s="16"/>
      <c r="BA1808" s="16"/>
      <c r="BB1808" s="16"/>
      <c r="BC1808" s="16"/>
      <c r="BD1808" s="16"/>
      <c r="BE1808" s="16"/>
      <c r="BF1808" s="16"/>
      <c r="BG1808" s="16"/>
      <c r="BH1808" s="16"/>
      <c r="BI1808" s="16"/>
      <c r="BJ1808" s="16"/>
      <c r="CA1808" s="17"/>
    </row>
    <row r="1809" spans="45:79">
      <c r="AS1809" s="15"/>
      <c r="AZ1809" s="16"/>
      <c r="BA1809" s="16"/>
      <c r="BB1809" s="16"/>
      <c r="BC1809" s="16"/>
      <c r="BD1809" s="16"/>
      <c r="BE1809" s="16"/>
      <c r="BF1809" s="16"/>
      <c r="BG1809" s="16"/>
      <c r="BH1809" s="16"/>
      <c r="BI1809" s="16"/>
      <c r="BJ1809" s="16"/>
      <c r="CA1809" s="17"/>
    </row>
    <row r="1810" spans="45:79">
      <c r="AS1810" s="15"/>
      <c r="AZ1810" s="16"/>
      <c r="BA1810" s="16"/>
      <c r="BB1810" s="16"/>
      <c r="BC1810" s="16"/>
      <c r="BD1810" s="16"/>
      <c r="BE1810" s="16"/>
      <c r="BF1810" s="16"/>
      <c r="BG1810" s="16"/>
      <c r="BH1810" s="16"/>
      <c r="BI1810" s="16"/>
      <c r="BJ1810" s="16"/>
      <c r="CA1810" s="17"/>
    </row>
    <row r="1811" spans="45:79">
      <c r="AS1811" s="15"/>
      <c r="AZ1811" s="16"/>
      <c r="BA1811" s="16"/>
      <c r="BB1811" s="16"/>
      <c r="BC1811" s="16"/>
      <c r="BD1811" s="16"/>
      <c r="BE1811" s="16"/>
      <c r="BF1811" s="16"/>
      <c r="BG1811" s="16"/>
      <c r="BH1811" s="16"/>
      <c r="BI1811" s="16"/>
      <c r="BJ1811" s="16"/>
      <c r="CA1811" s="17"/>
    </row>
    <row r="1812" spans="45:79">
      <c r="AS1812" s="15"/>
      <c r="AZ1812" s="16"/>
      <c r="BA1812" s="16"/>
      <c r="BB1812" s="16"/>
      <c r="BC1812" s="16"/>
      <c r="BD1812" s="16"/>
      <c r="BE1812" s="16"/>
      <c r="BF1812" s="16"/>
      <c r="BG1812" s="16"/>
      <c r="BH1812" s="16"/>
      <c r="BI1812" s="16"/>
      <c r="BJ1812" s="16"/>
      <c r="CA1812" s="17"/>
    </row>
    <row r="1813" spans="45:79">
      <c r="AS1813" s="15"/>
      <c r="AZ1813" s="16"/>
      <c r="BA1813" s="16"/>
      <c r="BB1813" s="16"/>
      <c r="BC1813" s="16"/>
      <c r="BD1813" s="16"/>
      <c r="BE1813" s="16"/>
      <c r="BF1813" s="16"/>
      <c r="BG1813" s="16"/>
      <c r="BH1813" s="16"/>
      <c r="BI1813" s="16"/>
      <c r="BJ1813" s="16"/>
      <c r="CA1813" s="17"/>
    </row>
    <row r="1814" spans="45:79">
      <c r="AS1814" s="15"/>
      <c r="AZ1814" s="16"/>
      <c r="BA1814" s="16"/>
      <c r="BB1814" s="16"/>
      <c r="BC1814" s="16"/>
      <c r="BD1814" s="16"/>
      <c r="BE1814" s="16"/>
      <c r="BF1814" s="16"/>
      <c r="BG1814" s="16"/>
      <c r="BH1814" s="16"/>
      <c r="BI1814" s="16"/>
      <c r="BJ1814" s="16"/>
      <c r="CA1814" s="17"/>
    </row>
    <row r="1815" spans="45:79">
      <c r="AS1815" s="15"/>
      <c r="AZ1815" s="16"/>
      <c r="BA1815" s="16"/>
      <c r="BB1815" s="16"/>
      <c r="BC1815" s="16"/>
      <c r="BD1815" s="16"/>
      <c r="BE1815" s="16"/>
      <c r="BF1815" s="16"/>
      <c r="BG1815" s="16"/>
      <c r="BH1815" s="16"/>
      <c r="BI1815" s="16"/>
      <c r="BJ1815" s="16"/>
      <c r="CA1815" s="17"/>
    </row>
    <row r="1816" spans="45:79">
      <c r="AS1816" s="15"/>
      <c r="AZ1816" s="16"/>
      <c r="BA1816" s="16"/>
      <c r="BB1816" s="16"/>
      <c r="BC1816" s="16"/>
      <c r="BD1816" s="16"/>
      <c r="BE1816" s="16"/>
      <c r="BF1816" s="16"/>
      <c r="BG1816" s="16"/>
      <c r="BH1816" s="16"/>
      <c r="BI1816" s="16"/>
      <c r="BJ1816" s="16"/>
      <c r="CA1816" s="17"/>
    </row>
    <row r="1817" spans="45:79">
      <c r="AS1817" s="15"/>
      <c r="AZ1817" s="16"/>
      <c r="BA1817" s="16"/>
      <c r="BB1817" s="16"/>
      <c r="BC1817" s="16"/>
      <c r="BD1817" s="16"/>
      <c r="BE1817" s="16"/>
      <c r="BF1817" s="16"/>
      <c r="BG1817" s="16"/>
      <c r="BH1817" s="16"/>
      <c r="BI1817" s="16"/>
      <c r="BJ1817" s="16"/>
      <c r="CA1817" s="17"/>
    </row>
    <row r="1818" spans="45:79">
      <c r="AS1818" s="15"/>
      <c r="AZ1818" s="16"/>
      <c r="BA1818" s="16"/>
      <c r="BB1818" s="16"/>
      <c r="BC1818" s="16"/>
      <c r="BD1818" s="16"/>
      <c r="BE1818" s="16"/>
      <c r="BF1818" s="16"/>
      <c r="BG1818" s="16"/>
      <c r="BH1818" s="16"/>
      <c r="BI1818" s="16"/>
      <c r="BJ1818" s="16"/>
      <c r="CA1818" s="17"/>
    </row>
    <row r="1819" spans="45:79">
      <c r="AS1819" s="15"/>
      <c r="AZ1819" s="16"/>
      <c r="BA1819" s="16"/>
      <c r="BB1819" s="16"/>
      <c r="BC1819" s="16"/>
      <c r="BD1819" s="16"/>
      <c r="BE1819" s="16"/>
      <c r="BF1819" s="16"/>
      <c r="BG1819" s="16"/>
      <c r="BH1819" s="16"/>
      <c r="BI1819" s="16"/>
      <c r="BJ1819" s="16"/>
      <c r="CA1819" s="17"/>
    </row>
    <row r="1820" spans="45:79">
      <c r="AS1820" s="15"/>
      <c r="AZ1820" s="16"/>
      <c r="BA1820" s="16"/>
      <c r="BB1820" s="16"/>
      <c r="BC1820" s="16"/>
      <c r="BD1820" s="16"/>
      <c r="BE1820" s="16"/>
      <c r="BF1820" s="16"/>
      <c r="BG1820" s="16"/>
      <c r="BH1820" s="16"/>
      <c r="BI1820" s="16"/>
      <c r="BJ1820" s="16"/>
      <c r="CA1820" s="17"/>
    </row>
    <row r="1821" spans="45:79">
      <c r="AS1821" s="15"/>
      <c r="AZ1821" s="16"/>
      <c r="BA1821" s="16"/>
      <c r="BB1821" s="16"/>
      <c r="BC1821" s="16"/>
      <c r="BD1821" s="16"/>
      <c r="BE1821" s="16"/>
      <c r="BF1821" s="16"/>
      <c r="BG1821" s="16"/>
      <c r="BH1821" s="16"/>
      <c r="BI1821" s="16"/>
      <c r="BJ1821" s="16"/>
      <c r="CA1821" s="17"/>
    </row>
    <row r="1822" spans="45:79">
      <c r="AS1822" s="15"/>
      <c r="AZ1822" s="16"/>
      <c r="BA1822" s="16"/>
      <c r="BB1822" s="16"/>
      <c r="BC1822" s="16"/>
      <c r="BD1822" s="16"/>
      <c r="BE1822" s="16"/>
      <c r="BF1822" s="16"/>
      <c r="BG1822" s="16"/>
      <c r="BH1822" s="16"/>
      <c r="BI1822" s="16"/>
      <c r="BJ1822" s="16"/>
      <c r="CA1822" s="17"/>
    </row>
    <row r="1823" spans="45:79">
      <c r="AS1823" s="15"/>
      <c r="AZ1823" s="16"/>
      <c r="BA1823" s="16"/>
      <c r="BB1823" s="16"/>
      <c r="BC1823" s="16"/>
      <c r="BD1823" s="16"/>
      <c r="BE1823" s="16"/>
      <c r="BF1823" s="16"/>
      <c r="BG1823" s="16"/>
      <c r="BH1823" s="16"/>
      <c r="BI1823" s="16"/>
      <c r="BJ1823" s="16"/>
      <c r="CA1823" s="17"/>
    </row>
    <row r="1824" spans="45:79">
      <c r="AS1824" s="15"/>
      <c r="AZ1824" s="16"/>
      <c r="BA1824" s="16"/>
      <c r="BB1824" s="16"/>
      <c r="BC1824" s="16"/>
      <c r="BD1824" s="16"/>
      <c r="BE1824" s="16"/>
      <c r="BF1824" s="16"/>
      <c r="BG1824" s="16"/>
      <c r="BH1824" s="16"/>
      <c r="BI1824" s="16"/>
      <c r="BJ1824" s="16"/>
      <c r="CA1824" s="17"/>
    </row>
    <row r="1825" spans="45:79">
      <c r="AS1825" s="15"/>
      <c r="AZ1825" s="16"/>
      <c r="BA1825" s="16"/>
      <c r="BB1825" s="16"/>
      <c r="BC1825" s="16"/>
      <c r="BD1825" s="16"/>
      <c r="BE1825" s="16"/>
      <c r="BF1825" s="16"/>
      <c r="BG1825" s="16"/>
      <c r="BH1825" s="16"/>
      <c r="BI1825" s="16"/>
      <c r="BJ1825" s="16"/>
      <c r="CA1825" s="17"/>
    </row>
    <row r="1826" spans="45:79">
      <c r="AS1826" s="15"/>
      <c r="AZ1826" s="16"/>
      <c r="BA1826" s="16"/>
      <c r="BB1826" s="16"/>
      <c r="BC1826" s="16"/>
      <c r="BD1826" s="16"/>
      <c r="BE1826" s="16"/>
      <c r="BF1826" s="16"/>
      <c r="BG1826" s="16"/>
      <c r="BH1826" s="16"/>
      <c r="BI1826" s="16"/>
      <c r="BJ1826" s="16"/>
      <c r="CA1826" s="17"/>
    </row>
    <row r="1827" spans="45:79">
      <c r="AS1827" s="15"/>
      <c r="AZ1827" s="16"/>
      <c r="BA1827" s="16"/>
      <c r="BB1827" s="16"/>
      <c r="BC1827" s="16"/>
      <c r="BD1827" s="16"/>
      <c r="BE1827" s="16"/>
      <c r="BF1827" s="16"/>
      <c r="BG1827" s="16"/>
      <c r="BH1827" s="16"/>
      <c r="BI1827" s="16"/>
      <c r="BJ1827" s="16"/>
      <c r="CA1827" s="17"/>
    </row>
    <row r="1828" spans="45:79">
      <c r="AS1828" s="15"/>
      <c r="AZ1828" s="16"/>
      <c r="BA1828" s="16"/>
      <c r="BB1828" s="16"/>
      <c r="BC1828" s="16"/>
      <c r="BD1828" s="16"/>
      <c r="BE1828" s="16"/>
      <c r="BF1828" s="16"/>
      <c r="BG1828" s="16"/>
      <c r="BH1828" s="16"/>
      <c r="BI1828" s="16"/>
      <c r="BJ1828" s="16"/>
      <c r="CA1828" s="17"/>
    </row>
    <row r="1829" spans="45:79">
      <c r="AS1829" s="15"/>
      <c r="AZ1829" s="16"/>
      <c r="BA1829" s="16"/>
      <c r="BB1829" s="16"/>
      <c r="BC1829" s="16"/>
      <c r="BD1829" s="16"/>
      <c r="BE1829" s="16"/>
      <c r="BF1829" s="16"/>
      <c r="BG1829" s="16"/>
      <c r="BH1829" s="16"/>
      <c r="BI1829" s="16"/>
      <c r="BJ1829" s="16"/>
      <c r="CA1829" s="17"/>
    </row>
    <row r="1830" spans="45:79">
      <c r="AS1830" s="15"/>
      <c r="AZ1830" s="16"/>
      <c r="BA1830" s="16"/>
      <c r="BB1830" s="16"/>
      <c r="BC1830" s="16"/>
      <c r="BD1830" s="16"/>
      <c r="BE1830" s="16"/>
      <c r="BF1830" s="16"/>
      <c r="BG1830" s="16"/>
      <c r="BH1830" s="16"/>
      <c r="BI1830" s="16"/>
      <c r="BJ1830" s="16"/>
      <c r="CA1830" s="17"/>
    </row>
    <row r="1831" spans="45:79">
      <c r="AS1831" s="15"/>
      <c r="AZ1831" s="16"/>
      <c r="BA1831" s="16"/>
      <c r="BB1831" s="16"/>
      <c r="BC1831" s="16"/>
      <c r="BD1831" s="16"/>
      <c r="BE1831" s="16"/>
      <c r="BF1831" s="16"/>
      <c r="BG1831" s="16"/>
      <c r="BH1831" s="16"/>
      <c r="BI1831" s="16"/>
      <c r="BJ1831" s="16"/>
      <c r="CA1831" s="17"/>
    </row>
    <row r="1832" spans="45:79">
      <c r="AS1832" s="15"/>
      <c r="AZ1832" s="16"/>
      <c r="BA1832" s="16"/>
      <c r="BB1832" s="16"/>
      <c r="BC1832" s="16"/>
      <c r="BD1832" s="16"/>
      <c r="BE1832" s="16"/>
      <c r="BF1832" s="16"/>
      <c r="BG1832" s="16"/>
      <c r="BH1832" s="16"/>
      <c r="BI1832" s="16"/>
      <c r="BJ1832" s="16"/>
      <c r="CA1832" s="17"/>
    </row>
    <row r="1833" spans="45:79">
      <c r="AS1833" s="15"/>
      <c r="AZ1833" s="16"/>
      <c r="BA1833" s="16"/>
      <c r="BB1833" s="16"/>
      <c r="BC1833" s="16"/>
      <c r="BD1833" s="16"/>
      <c r="BE1833" s="16"/>
      <c r="BF1833" s="16"/>
      <c r="BG1833" s="16"/>
      <c r="BH1833" s="16"/>
      <c r="BI1833" s="16"/>
      <c r="BJ1833" s="16"/>
      <c r="CA1833" s="17"/>
    </row>
    <row r="1834" spans="45:79">
      <c r="AS1834" s="15"/>
      <c r="AZ1834" s="16"/>
      <c r="BA1834" s="16"/>
      <c r="BB1834" s="16"/>
      <c r="BC1834" s="16"/>
      <c r="BD1834" s="16"/>
      <c r="BE1834" s="16"/>
      <c r="BF1834" s="16"/>
      <c r="BG1834" s="16"/>
      <c r="BH1834" s="16"/>
      <c r="BI1834" s="16"/>
      <c r="BJ1834" s="16"/>
      <c r="CA1834" s="17"/>
    </row>
    <row r="1835" spans="45:79">
      <c r="AS1835" s="15"/>
      <c r="AZ1835" s="16"/>
      <c r="BA1835" s="16"/>
      <c r="BB1835" s="16"/>
      <c r="BC1835" s="16"/>
      <c r="BD1835" s="16"/>
      <c r="BE1835" s="16"/>
      <c r="BF1835" s="16"/>
      <c r="BG1835" s="16"/>
      <c r="BH1835" s="16"/>
      <c r="BI1835" s="16"/>
      <c r="BJ1835" s="16"/>
      <c r="CA1835" s="17"/>
    </row>
    <row r="1836" spans="45:79">
      <c r="AS1836" s="15"/>
      <c r="AZ1836" s="16"/>
      <c r="BA1836" s="16"/>
      <c r="BB1836" s="16"/>
      <c r="BC1836" s="16"/>
      <c r="BD1836" s="16"/>
      <c r="BE1836" s="16"/>
      <c r="BF1836" s="16"/>
      <c r="BG1836" s="16"/>
      <c r="BH1836" s="16"/>
      <c r="BI1836" s="16"/>
      <c r="BJ1836" s="16"/>
      <c r="CA1836" s="17"/>
    </row>
    <row r="1837" spans="45:79">
      <c r="AS1837" s="15"/>
      <c r="AZ1837" s="16"/>
      <c r="BA1837" s="16"/>
      <c r="BB1837" s="16"/>
      <c r="BC1837" s="16"/>
      <c r="BD1837" s="16"/>
      <c r="BE1837" s="16"/>
      <c r="BF1837" s="16"/>
      <c r="BG1837" s="16"/>
      <c r="BH1837" s="16"/>
      <c r="BI1837" s="16"/>
      <c r="BJ1837" s="16"/>
      <c r="CA1837" s="17"/>
    </row>
    <row r="1838" spans="45:79">
      <c r="AS1838" s="15"/>
      <c r="AZ1838" s="16"/>
      <c r="BA1838" s="16"/>
      <c r="BB1838" s="16"/>
      <c r="BC1838" s="16"/>
      <c r="BD1838" s="16"/>
      <c r="BE1838" s="16"/>
      <c r="BF1838" s="16"/>
      <c r="BG1838" s="16"/>
      <c r="BH1838" s="16"/>
      <c r="BI1838" s="16"/>
      <c r="BJ1838" s="16"/>
      <c r="CA1838" s="17"/>
    </row>
    <row r="1839" spans="45:79">
      <c r="AS1839" s="15"/>
      <c r="AZ1839" s="16"/>
      <c r="BA1839" s="16"/>
      <c r="BB1839" s="16"/>
      <c r="BC1839" s="16"/>
      <c r="BD1839" s="16"/>
      <c r="BE1839" s="16"/>
      <c r="BF1839" s="16"/>
      <c r="BG1839" s="16"/>
      <c r="BH1839" s="16"/>
      <c r="BI1839" s="16"/>
      <c r="BJ1839" s="16"/>
      <c r="CA1839" s="17"/>
    </row>
    <row r="1840" spans="45:79">
      <c r="AS1840" s="15"/>
      <c r="AZ1840" s="16"/>
      <c r="BA1840" s="16"/>
      <c r="BB1840" s="16"/>
      <c r="BC1840" s="16"/>
      <c r="BD1840" s="16"/>
      <c r="BE1840" s="16"/>
      <c r="BF1840" s="16"/>
      <c r="BG1840" s="16"/>
      <c r="BH1840" s="16"/>
      <c r="BI1840" s="16"/>
      <c r="BJ1840" s="16"/>
      <c r="CA1840" s="17"/>
    </row>
    <row r="1841" spans="45:79">
      <c r="AS1841" s="15"/>
      <c r="AZ1841" s="16"/>
      <c r="BA1841" s="16"/>
      <c r="BB1841" s="16"/>
      <c r="BC1841" s="16"/>
      <c r="BD1841" s="16"/>
      <c r="BE1841" s="16"/>
      <c r="BF1841" s="16"/>
      <c r="BG1841" s="16"/>
      <c r="BH1841" s="16"/>
      <c r="BI1841" s="16"/>
      <c r="BJ1841" s="16"/>
      <c r="CA1841" s="17"/>
    </row>
    <row r="1842" spans="45:79">
      <c r="AS1842" s="15"/>
      <c r="AZ1842" s="16"/>
      <c r="BA1842" s="16"/>
      <c r="BB1842" s="16"/>
      <c r="BC1842" s="16"/>
      <c r="BD1842" s="16"/>
      <c r="BE1842" s="16"/>
      <c r="BF1842" s="16"/>
      <c r="BG1842" s="16"/>
      <c r="BH1842" s="16"/>
      <c r="BI1842" s="16"/>
      <c r="BJ1842" s="16"/>
      <c r="CA1842" s="17"/>
    </row>
    <row r="1843" spans="45:79">
      <c r="AS1843" s="15"/>
      <c r="AZ1843" s="16"/>
      <c r="BA1843" s="16"/>
      <c r="BB1843" s="16"/>
      <c r="BC1843" s="16"/>
      <c r="BD1843" s="16"/>
      <c r="BE1843" s="16"/>
      <c r="BF1843" s="16"/>
      <c r="BG1843" s="16"/>
      <c r="BH1843" s="16"/>
      <c r="BI1843" s="16"/>
      <c r="BJ1843" s="16"/>
      <c r="CA1843" s="17"/>
    </row>
    <row r="1844" spans="45:79">
      <c r="AS1844" s="15"/>
      <c r="AZ1844" s="16"/>
      <c r="BA1844" s="16"/>
      <c r="BB1844" s="16"/>
      <c r="BC1844" s="16"/>
      <c r="BD1844" s="16"/>
      <c r="BE1844" s="16"/>
      <c r="BF1844" s="16"/>
      <c r="BG1844" s="16"/>
      <c r="BH1844" s="16"/>
      <c r="BI1844" s="16"/>
      <c r="BJ1844" s="16"/>
      <c r="CA1844" s="17"/>
    </row>
    <row r="1845" spans="45:79">
      <c r="AS1845" s="15"/>
      <c r="AZ1845" s="16"/>
      <c r="BA1845" s="16"/>
      <c r="BB1845" s="16"/>
      <c r="BC1845" s="16"/>
      <c r="BD1845" s="16"/>
      <c r="BE1845" s="16"/>
      <c r="BF1845" s="16"/>
      <c r="BG1845" s="16"/>
      <c r="BH1845" s="16"/>
      <c r="BI1845" s="16"/>
      <c r="BJ1845" s="16"/>
      <c r="CA1845" s="17"/>
    </row>
    <row r="1846" spans="45:79">
      <c r="AS1846" s="15"/>
      <c r="AZ1846" s="16"/>
      <c r="BA1846" s="16"/>
      <c r="BB1846" s="16"/>
      <c r="BC1846" s="16"/>
      <c r="BD1846" s="16"/>
      <c r="BE1846" s="16"/>
      <c r="BF1846" s="16"/>
      <c r="BG1846" s="16"/>
      <c r="BH1846" s="16"/>
      <c r="BI1846" s="16"/>
      <c r="BJ1846" s="16"/>
      <c r="CA1846" s="17"/>
    </row>
    <row r="1847" spans="45:79">
      <c r="AS1847" s="15"/>
      <c r="AZ1847" s="16"/>
      <c r="BA1847" s="16"/>
      <c r="BB1847" s="16"/>
      <c r="BC1847" s="16"/>
      <c r="BD1847" s="16"/>
      <c r="BE1847" s="16"/>
      <c r="BF1847" s="16"/>
      <c r="BG1847" s="16"/>
      <c r="BH1847" s="16"/>
      <c r="BI1847" s="16"/>
      <c r="BJ1847" s="16"/>
      <c r="CA1847" s="17"/>
    </row>
    <row r="1848" spans="45:79">
      <c r="AS1848" s="15"/>
      <c r="AZ1848" s="16"/>
      <c r="BA1848" s="16"/>
      <c r="BB1848" s="16"/>
      <c r="BC1848" s="16"/>
      <c r="BD1848" s="16"/>
      <c r="BE1848" s="16"/>
      <c r="BF1848" s="16"/>
      <c r="BG1848" s="16"/>
      <c r="BH1848" s="16"/>
      <c r="BI1848" s="16"/>
      <c r="BJ1848" s="16"/>
      <c r="CA1848" s="17"/>
    </row>
    <row r="1849" spans="45:79">
      <c r="AS1849" s="15"/>
      <c r="AZ1849" s="16"/>
      <c r="BA1849" s="16"/>
      <c r="BB1849" s="16"/>
      <c r="BC1849" s="16"/>
      <c r="BD1849" s="16"/>
      <c r="BE1849" s="16"/>
      <c r="BF1849" s="16"/>
      <c r="BG1849" s="16"/>
      <c r="BH1849" s="16"/>
      <c r="BI1849" s="16"/>
      <c r="BJ1849" s="16"/>
      <c r="CA1849" s="17"/>
    </row>
    <row r="1850" spans="45:79">
      <c r="AS1850" s="15"/>
      <c r="AZ1850" s="16"/>
      <c r="BA1850" s="16"/>
      <c r="BB1850" s="16"/>
      <c r="BC1850" s="16"/>
      <c r="BD1850" s="16"/>
      <c r="BE1850" s="16"/>
      <c r="BF1850" s="16"/>
      <c r="BG1850" s="16"/>
      <c r="BH1850" s="16"/>
      <c r="BI1850" s="16"/>
      <c r="BJ1850" s="16"/>
      <c r="CA1850" s="17"/>
    </row>
    <row r="1851" spans="45:79">
      <c r="AS1851" s="15"/>
      <c r="AZ1851" s="16"/>
      <c r="BA1851" s="16"/>
      <c r="BB1851" s="16"/>
      <c r="BC1851" s="16"/>
      <c r="BD1851" s="16"/>
      <c r="BE1851" s="16"/>
      <c r="BF1851" s="16"/>
      <c r="BG1851" s="16"/>
      <c r="BH1851" s="16"/>
      <c r="BI1851" s="16"/>
      <c r="BJ1851" s="16"/>
      <c r="CA1851" s="17"/>
    </row>
    <row r="1852" spans="45:79">
      <c r="AS1852" s="15"/>
      <c r="AZ1852" s="16"/>
      <c r="BA1852" s="16"/>
      <c r="BB1852" s="16"/>
      <c r="BC1852" s="16"/>
      <c r="BD1852" s="16"/>
      <c r="BE1852" s="16"/>
      <c r="BF1852" s="16"/>
      <c r="BG1852" s="16"/>
      <c r="BH1852" s="16"/>
      <c r="BI1852" s="16"/>
      <c r="BJ1852" s="16"/>
      <c r="CA1852" s="17"/>
    </row>
    <row r="1853" spans="45:79">
      <c r="AS1853" s="15"/>
      <c r="AZ1853" s="16"/>
      <c r="BA1853" s="16"/>
      <c r="BB1853" s="16"/>
      <c r="BC1853" s="16"/>
      <c r="BD1853" s="16"/>
      <c r="BE1853" s="16"/>
      <c r="BF1853" s="16"/>
      <c r="BG1853" s="16"/>
      <c r="BH1853" s="16"/>
      <c r="BI1853" s="16"/>
      <c r="BJ1853" s="16"/>
      <c r="CA1853" s="17"/>
    </row>
    <row r="1854" spans="45:79">
      <c r="AS1854" s="15"/>
      <c r="AZ1854" s="16"/>
      <c r="BA1854" s="16"/>
      <c r="BB1854" s="16"/>
      <c r="BC1854" s="16"/>
      <c r="BD1854" s="16"/>
      <c r="BE1854" s="16"/>
      <c r="BF1854" s="16"/>
      <c r="BG1854" s="16"/>
      <c r="BH1854" s="16"/>
      <c r="BI1854" s="16"/>
      <c r="BJ1854" s="16"/>
      <c r="CA1854" s="17"/>
    </row>
    <row r="1855" spans="45:79">
      <c r="AS1855" s="15"/>
      <c r="AZ1855" s="16"/>
      <c r="BA1855" s="16"/>
      <c r="BB1855" s="16"/>
      <c r="BC1855" s="16"/>
      <c r="BD1855" s="16"/>
      <c r="BE1855" s="16"/>
      <c r="BF1855" s="16"/>
      <c r="BG1855" s="16"/>
      <c r="BH1855" s="16"/>
      <c r="BI1855" s="16"/>
      <c r="BJ1855" s="16"/>
      <c r="CA1855" s="17"/>
    </row>
    <row r="1856" spans="45:79">
      <c r="AS1856" s="15"/>
      <c r="AZ1856" s="16"/>
      <c r="BA1856" s="16"/>
      <c r="BB1856" s="16"/>
      <c r="BC1856" s="16"/>
      <c r="BD1856" s="16"/>
      <c r="BE1856" s="16"/>
      <c r="BF1856" s="16"/>
      <c r="BG1856" s="16"/>
      <c r="BH1856" s="16"/>
      <c r="BI1856" s="16"/>
      <c r="BJ1856" s="16"/>
      <c r="CA1856" s="17"/>
    </row>
    <row r="1857" spans="45:79">
      <c r="AS1857" s="15"/>
      <c r="AZ1857" s="16"/>
      <c r="BA1857" s="16"/>
      <c r="BB1857" s="16"/>
      <c r="BC1857" s="16"/>
      <c r="BD1857" s="16"/>
      <c r="BE1857" s="16"/>
      <c r="BF1857" s="16"/>
      <c r="BG1857" s="16"/>
      <c r="BH1857" s="16"/>
      <c r="BI1857" s="16"/>
      <c r="BJ1857" s="16"/>
      <c r="CA1857" s="17"/>
    </row>
    <row r="1858" spans="45:79">
      <c r="AS1858" s="15"/>
      <c r="AZ1858" s="16"/>
      <c r="BA1858" s="16"/>
      <c r="BB1858" s="16"/>
      <c r="BC1858" s="16"/>
      <c r="BD1858" s="16"/>
      <c r="BE1858" s="16"/>
      <c r="BF1858" s="16"/>
      <c r="BG1858" s="16"/>
      <c r="BH1858" s="16"/>
      <c r="BI1858" s="16"/>
      <c r="BJ1858" s="16"/>
      <c r="CA1858" s="17"/>
    </row>
    <row r="1859" spans="45:79">
      <c r="AS1859" s="15"/>
      <c r="AZ1859" s="16"/>
      <c r="BA1859" s="16"/>
      <c r="BB1859" s="16"/>
      <c r="BC1859" s="16"/>
      <c r="BD1859" s="16"/>
      <c r="BE1859" s="16"/>
      <c r="BF1859" s="16"/>
      <c r="BG1859" s="16"/>
      <c r="BH1859" s="16"/>
      <c r="BI1859" s="16"/>
      <c r="BJ1859" s="16"/>
      <c r="CA1859" s="17"/>
    </row>
    <row r="1860" spans="45:79">
      <c r="AS1860" s="15"/>
      <c r="AZ1860" s="16"/>
      <c r="BA1860" s="16"/>
      <c r="BB1860" s="16"/>
      <c r="BC1860" s="16"/>
      <c r="BD1860" s="16"/>
      <c r="BE1860" s="16"/>
      <c r="BF1860" s="16"/>
      <c r="BG1860" s="16"/>
      <c r="BH1860" s="16"/>
      <c r="BI1860" s="16"/>
      <c r="BJ1860" s="16"/>
      <c r="CA1860" s="17"/>
    </row>
    <row r="1861" spans="45:79">
      <c r="AS1861" s="15"/>
      <c r="AZ1861" s="16"/>
      <c r="BA1861" s="16"/>
      <c r="BB1861" s="16"/>
      <c r="BC1861" s="16"/>
      <c r="BD1861" s="16"/>
      <c r="BE1861" s="16"/>
      <c r="BF1861" s="16"/>
      <c r="BG1861" s="16"/>
      <c r="BH1861" s="16"/>
      <c r="BI1861" s="16"/>
      <c r="BJ1861" s="16"/>
      <c r="CA1861" s="17"/>
    </row>
    <row r="1862" spans="45:79">
      <c r="AS1862" s="15"/>
      <c r="AZ1862" s="16"/>
      <c r="BA1862" s="16"/>
      <c r="BB1862" s="16"/>
      <c r="BC1862" s="16"/>
      <c r="BD1862" s="16"/>
      <c r="BE1862" s="16"/>
      <c r="BF1862" s="16"/>
      <c r="BG1862" s="16"/>
      <c r="BH1862" s="16"/>
      <c r="BI1862" s="16"/>
      <c r="BJ1862" s="16"/>
      <c r="CA1862" s="17"/>
    </row>
    <row r="1863" spans="45:79">
      <c r="AS1863" s="15"/>
      <c r="AZ1863" s="16"/>
      <c r="BA1863" s="16"/>
      <c r="BB1863" s="16"/>
      <c r="BC1863" s="16"/>
      <c r="BD1863" s="16"/>
      <c r="BE1863" s="16"/>
      <c r="BF1863" s="16"/>
      <c r="BG1863" s="16"/>
      <c r="BH1863" s="16"/>
      <c r="BI1863" s="16"/>
      <c r="BJ1863" s="16"/>
      <c r="CA1863" s="17"/>
    </row>
    <row r="1864" spans="45:79">
      <c r="AS1864" s="15"/>
      <c r="AZ1864" s="16"/>
      <c r="BA1864" s="16"/>
      <c r="BB1864" s="16"/>
      <c r="BC1864" s="16"/>
      <c r="BD1864" s="16"/>
      <c r="BE1864" s="16"/>
      <c r="BF1864" s="16"/>
      <c r="BG1864" s="16"/>
      <c r="BH1864" s="16"/>
      <c r="BI1864" s="16"/>
      <c r="BJ1864" s="16"/>
      <c r="CA1864" s="17"/>
    </row>
    <row r="1865" spans="45:79">
      <c r="AS1865" s="15"/>
      <c r="AZ1865" s="16"/>
      <c r="BA1865" s="16"/>
      <c r="BB1865" s="16"/>
      <c r="BC1865" s="16"/>
      <c r="BD1865" s="16"/>
      <c r="BE1865" s="16"/>
      <c r="BF1865" s="16"/>
      <c r="BG1865" s="16"/>
      <c r="BH1865" s="16"/>
      <c r="BI1865" s="16"/>
      <c r="BJ1865" s="16"/>
      <c r="CA1865" s="17"/>
    </row>
    <row r="1866" spans="45:79">
      <c r="AS1866" s="15"/>
      <c r="AZ1866" s="16"/>
      <c r="BA1866" s="16"/>
      <c r="BB1866" s="16"/>
      <c r="BC1866" s="16"/>
      <c r="BD1866" s="16"/>
      <c r="BE1866" s="16"/>
      <c r="BF1866" s="16"/>
      <c r="BG1866" s="16"/>
      <c r="BH1866" s="16"/>
      <c r="BI1866" s="16"/>
      <c r="BJ1866" s="16"/>
      <c r="CA1866" s="17"/>
    </row>
    <row r="1867" spans="45:79">
      <c r="AS1867" s="15"/>
      <c r="AZ1867" s="16"/>
      <c r="BA1867" s="16"/>
      <c r="BB1867" s="16"/>
      <c r="BC1867" s="16"/>
      <c r="BD1867" s="16"/>
      <c r="BE1867" s="16"/>
      <c r="BF1867" s="16"/>
      <c r="BG1867" s="16"/>
      <c r="BH1867" s="16"/>
      <c r="BI1867" s="16"/>
      <c r="BJ1867" s="16"/>
      <c r="CA1867" s="17"/>
    </row>
    <row r="1868" spans="45:79">
      <c r="AS1868" s="15"/>
      <c r="AZ1868" s="16"/>
      <c r="BA1868" s="16"/>
      <c r="BB1868" s="16"/>
      <c r="BC1868" s="16"/>
      <c r="BD1868" s="16"/>
      <c r="BE1868" s="16"/>
      <c r="BF1868" s="16"/>
      <c r="BG1868" s="16"/>
      <c r="BH1868" s="16"/>
      <c r="BI1868" s="16"/>
      <c r="BJ1868" s="16"/>
      <c r="CA1868" s="17"/>
    </row>
    <row r="1869" spans="45:79">
      <c r="AS1869" s="15"/>
      <c r="AZ1869" s="16"/>
      <c r="BA1869" s="16"/>
      <c r="BB1869" s="16"/>
      <c r="BC1869" s="16"/>
      <c r="BD1869" s="16"/>
      <c r="BE1869" s="16"/>
      <c r="BF1869" s="16"/>
      <c r="BG1869" s="16"/>
      <c r="BH1869" s="16"/>
      <c r="BI1869" s="16"/>
      <c r="BJ1869" s="16"/>
      <c r="CA1869" s="17"/>
    </row>
    <row r="1870" spans="45:79">
      <c r="AS1870" s="15"/>
      <c r="AZ1870" s="16"/>
      <c r="BA1870" s="16"/>
      <c r="BB1870" s="16"/>
      <c r="BC1870" s="16"/>
      <c r="BD1870" s="16"/>
      <c r="BE1870" s="16"/>
      <c r="BF1870" s="16"/>
      <c r="BG1870" s="16"/>
      <c r="BH1870" s="16"/>
      <c r="BI1870" s="16"/>
      <c r="BJ1870" s="16"/>
      <c r="CA1870" s="17"/>
    </row>
    <row r="1871" spans="45:79">
      <c r="AS1871" s="15"/>
      <c r="AZ1871" s="16"/>
      <c r="BA1871" s="16"/>
      <c r="BB1871" s="16"/>
      <c r="BC1871" s="16"/>
      <c r="BD1871" s="16"/>
      <c r="BE1871" s="16"/>
      <c r="BF1871" s="16"/>
      <c r="BG1871" s="16"/>
      <c r="BH1871" s="16"/>
      <c r="BI1871" s="16"/>
      <c r="BJ1871" s="16"/>
      <c r="CA1871" s="17"/>
    </row>
    <row r="1872" spans="45:79">
      <c r="AS1872" s="15"/>
      <c r="AZ1872" s="16"/>
      <c r="BA1872" s="16"/>
      <c r="BB1872" s="16"/>
      <c r="BC1872" s="16"/>
      <c r="BD1872" s="16"/>
      <c r="BE1872" s="16"/>
      <c r="BF1872" s="16"/>
      <c r="BG1872" s="16"/>
      <c r="BH1872" s="16"/>
      <c r="BI1872" s="16"/>
      <c r="BJ1872" s="16"/>
      <c r="CA1872" s="17"/>
    </row>
    <row r="1873" spans="45:79">
      <c r="AS1873" s="15"/>
      <c r="AZ1873" s="16"/>
      <c r="BA1873" s="16"/>
      <c r="BB1873" s="16"/>
      <c r="BC1873" s="16"/>
      <c r="BD1873" s="16"/>
      <c r="BE1873" s="16"/>
      <c r="BF1873" s="16"/>
      <c r="BG1873" s="16"/>
      <c r="BH1873" s="16"/>
      <c r="BI1873" s="16"/>
      <c r="BJ1873" s="16"/>
      <c r="CA1873" s="17"/>
    </row>
    <row r="1874" spans="45:79">
      <c r="AS1874" s="15"/>
      <c r="AZ1874" s="16"/>
      <c r="BA1874" s="16"/>
      <c r="BB1874" s="16"/>
      <c r="BC1874" s="16"/>
      <c r="BD1874" s="16"/>
      <c r="BE1874" s="16"/>
      <c r="BF1874" s="16"/>
      <c r="BG1874" s="16"/>
      <c r="BH1874" s="16"/>
      <c r="BI1874" s="16"/>
      <c r="BJ1874" s="16"/>
      <c r="CA1874" s="17"/>
    </row>
    <row r="1875" spans="45:79">
      <c r="AS1875" s="15"/>
      <c r="AZ1875" s="16"/>
      <c r="BA1875" s="16"/>
      <c r="BB1875" s="16"/>
      <c r="BC1875" s="16"/>
      <c r="BD1875" s="16"/>
      <c r="BE1875" s="16"/>
      <c r="BF1875" s="16"/>
      <c r="BG1875" s="16"/>
      <c r="BH1875" s="16"/>
      <c r="BI1875" s="16"/>
      <c r="BJ1875" s="16"/>
      <c r="CA1875" s="17"/>
    </row>
    <row r="1876" spans="45:79">
      <c r="AS1876" s="15"/>
      <c r="AZ1876" s="16"/>
      <c r="BA1876" s="16"/>
      <c r="BB1876" s="16"/>
      <c r="BC1876" s="16"/>
      <c r="BD1876" s="16"/>
      <c r="BE1876" s="16"/>
      <c r="BF1876" s="16"/>
      <c r="BG1876" s="16"/>
      <c r="BH1876" s="16"/>
      <c r="BI1876" s="16"/>
      <c r="BJ1876" s="16"/>
      <c r="CA1876" s="17"/>
    </row>
    <row r="1877" spans="45:79">
      <c r="AS1877" s="15"/>
      <c r="AZ1877" s="16"/>
      <c r="BA1877" s="16"/>
      <c r="BB1877" s="16"/>
      <c r="BC1877" s="16"/>
      <c r="BD1877" s="16"/>
      <c r="BE1877" s="16"/>
      <c r="BF1877" s="16"/>
      <c r="BG1877" s="16"/>
      <c r="BH1877" s="16"/>
      <c r="BI1877" s="16"/>
      <c r="BJ1877" s="16"/>
      <c r="CA1877" s="17"/>
    </row>
    <row r="1878" spans="45:79">
      <c r="AS1878" s="15"/>
      <c r="AZ1878" s="16"/>
      <c r="BA1878" s="16"/>
      <c r="BB1878" s="16"/>
      <c r="BC1878" s="16"/>
      <c r="BD1878" s="16"/>
      <c r="BE1878" s="16"/>
      <c r="BF1878" s="16"/>
      <c r="BG1878" s="16"/>
      <c r="BH1878" s="16"/>
      <c r="BI1878" s="16"/>
      <c r="BJ1878" s="16"/>
      <c r="CA1878" s="17"/>
    </row>
    <row r="1879" spans="45:79">
      <c r="AS1879" s="15"/>
      <c r="AZ1879" s="16"/>
      <c r="BA1879" s="16"/>
      <c r="BB1879" s="16"/>
      <c r="BC1879" s="16"/>
      <c r="BD1879" s="16"/>
      <c r="BE1879" s="16"/>
      <c r="BF1879" s="16"/>
      <c r="BG1879" s="16"/>
      <c r="BH1879" s="16"/>
      <c r="BI1879" s="16"/>
      <c r="BJ1879" s="16"/>
      <c r="CA1879" s="17"/>
    </row>
    <row r="1880" spans="45:79">
      <c r="AS1880" s="15"/>
      <c r="AZ1880" s="16"/>
      <c r="BA1880" s="16"/>
      <c r="BB1880" s="16"/>
      <c r="BC1880" s="16"/>
      <c r="BD1880" s="16"/>
      <c r="BE1880" s="16"/>
      <c r="BF1880" s="16"/>
      <c r="BG1880" s="16"/>
      <c r="BH1880" s="16"/>
      <c r="BI1880" s="16"/>
      <c r="BJ1880" s="16"/>
      <c r="CA1880" s="17"/>
    </row>
    <row r="1881" spans="45:79">
      <c r="AS1881" s="15"/>
      <c r="AZ1881" s="16"/>
      <c r="BA1881" s="16"/>
      <c r="BB1881" s="16"/>
      <c r="BC1881" s="16"/>
      <c r="BD1881" s="16"/>
      <c r="BE1881" s="16"/>
      <c r="BF1881" s="16"/>
      <c r="BG1881" s="16"/>
      <c r="BH1881" s="16"/>
      <c r="BI1881" s="16"/>
      <c r="BJ1881" s="16"/>
      <c r="CA1881" s="17"/>
    </row>
    <row r="1882" spans="45:79">
      <c r="AS1882" s="15"/>
      <c r="AZ1882" s="16"/>
      <c r="BA1882" s="16"/>
      <c r="BB1882" s="16"/>
      <c r="BC1882" s="16"/>
      <c r="BD1882" s="16"/>
      <c r="BE1882" s="16"/>
      <c r="BF1882" s="16"/>
      <c r="BG1882" s="16"/>
      <c r="BH1882" s="16"/>
      <c r="BI1882" s="16"/>
      <c r="BJ1882" s="16"/>
      <c r="CA1882" s="17"/>
    </row>
    <row r="1883" spans="45:79">
      <c r="AS1883" s="15"/>
      <c r="AZ1883" s="16"/>
      <c r="BA1883" s="16"/>
      <c r="BB1883" s="16"/>
      <c r="BC1883" s="16"/>
      <c r="BD1883" s="16"/>
      <c r="BE1883" s="16"/>
      <c r="BF1883" s="16"/>
      <c r="BG1883" s="16"/>
      <c r="BH1883" s="16"/>
      <c r="BI1883" s="16"/>
      <c r="BJ1883" s="16"/>
      <c r="CA1883" s="17"/>
    </row>
    <row r="1884" spans="45:79">
      <c r="AS1884" s="15"/>
      <c r="AZ1884" s="16"/>
      <c r="BA1884" s="16"/>
      <c r="BB1884" s="16"/>
      <c r="BC1884" s="16"/>
      <c r="BD1884" s="16"/>
      <c r="BE1884" s="16"/>
      <c r="BF1884" s="16"/>
      <c r="BG1884" s="16"/>
      <c r="BH1884" s="16"/>
      <c r="BI1884" s="16"/>
      <c r="BJ1884" s="16"/>
      <c r="CA1884" s="17"/>
    </row>
    <row r="1885" spans="45:79">
      <c r="AS1885" s="15"/>
      <c r="AZ1885" s="16"/>
      <c r="BA1885" s="16"/>
      <c r="BB1885" s="16"/>
      <c r="BC1885" s="16"/>
      <c r="BD1885" s="16"/>
      <c r="BE1885" s="16"/>
      <c r="BF1885" s="16"/>
      <c r="BG1885" s="16"/>
      <c r="BH1885" s="16"/>
      <c r="BI1885" s="16"/>
      <c r="BJ1885" s="16"/>
      <c r="CA1885" s="17"/>
    </row>
    <row r="1886" spans="45:79">
      <c r="AS1886" s="15"/>
      <c r="AZ1886" s="16"/>
      <c r="BA1886" s="16"/>
      <c r="BB1886" s="16"/>
      <c r="BC1886" s="16"/>
      <c r="BD1886" s="16"/>
      <c r="BE1886" s="16"/>
      <c r="BF1886" s="16"/>
      <c r="BG1886" s="16"/>
      <c r="BH1886" s="16"/>
      <c r="BI1886" s="16"/>
      <c r="BJ1886" s="16"/>
      <c r="CA1886" s="17"/>
    </row>
    <row r="1887" spans="45:79">
      <c r="AS1887" s="15"/>
      <c r="AZ1887" s="16"/>
      <c r="BA1887" s="16"/>
      <c r="BB1887" s="16"/>
      <c r="BC1887" s="16"/>
      <c r="BD1887" s="16"/>
      <c r="BE1887" s="16"/>
      <c r="BF1887" s="16"/>
      <c r="BG1887" s="16"/>
      <c r="BH1887" s="16"/>
      <c r="BI1887" s="16"/>
      <c r="BJ1887" s="16"/>
      <c r="CA1887" s="17"/>
    </row>
    <row r="1888" spans="45:79">
      <c r="AS1888" s="15"/>
      <c r="AZ1888" s="16"/>
      <c r="BA1888" s="16"/>
      <c r="BB1888" s="16"/>
      <c r="BC1888" s="16"/>
      <c r="BD1888" s="16"/>
      <c r="BE1888" s="16"/>
      <c r="BF1888" s="16"/>
      <c r="BG1888" s="16"/>
      <c r="BH1888" s="16"/>
      <c r="BI1888" s="16"/>
      <c r="BJ1888" s="16"/>
      <c r="CA1888" s="17"/>
    </row>
    <row r="1889" spans="45:79">
      <c r="AS1889" s="15"/>
      <c r="AZ1889" s="16"/>
      <c r="BA1889" s="16"/>
      <c r="BB1889" s="16"/>
      <c r="BC1889" s="16"/>
      <c r="BD1889" s="16"/>
      <c r="BE1889" s="16"/>
      <c r="BF1889" s="16"/>
      <c r="BG1889" s="16"/>
      <c r="BH1889" s="16"/>
      <c r="BI1889" s="16"/>
      <c r="BJ1889" s="16"/>
      <c r="CA1889" s="17"/>
    </row>
    <row r="1890" spans="45:79">
      <c r="AS1890" s="15"/>
      <c r="AZ1890" s="16"/>
      <c r="BA1890" s="16"/>
      <c r="BB1890" s="16"/>
      <c r="BC1890" s="16"/>
      <c r="BD1890" s="16"/>
      <c r="BE1890" s="16"/>
      <c r="BF1890" s="16"/>
      <c r="BG1890" s="16"/>
      <c r="BH1890" s="16"/>
      <c r="BI1890" s="16"/>
      <c r="BJ1890" s="16"/>
      <c r="CA1890" s="17"/>
    </row>
    <row r="1891" spans="45:79">
      <c r="AS1891" s="15"/>
      <c r="AZ1891" s="16"/>
      <c r="BA1891" s="16"/>
      <c r="BB1891" s="16"/>
      <c r="BC1891" s="16"/>
      <c r="BD1891" s="16"/>
      <c r="BE1891" s="16"/>
      <c r="BF1891" s="16"/>
      <c r="BG1891" s="16"/>
      <c r="BH1891" s="16"/>
      <c r="BI1891" s="16"/>
      <c r="BJ1891" s="16"/>
      <c r="CA1891" s="17"/>
    </row>
    <row r="1892" spans="45:79">
      <c r="AS1892" s="15"/>
      <c r="AZ1892" s="16"/>
      <c r="BA1892" s="16"/>
      <c r="BB1892" s="16"/>
      <c r="BC1892" s="16"/>
      <c r="BD1892" s="16"/>
      <c r="BE1892" s="16"/>
      <c r="BF1892" s="16"/>
      <c r="BG1892" s="16"/>
      <c r="BH1892" s="16"/>
      <c r="BI1892" s="16"/>
      <c r="BJ1892" s="16"/>
      <c r="CA1892" s="17"/>
    </row>
    <row r="1893" spans="45:79">
      <c r="AS1893" s="15"/>
      <c r="AZ1893" s="16"/>
      <c r="BA1893" s="16"/>
      <c r="BB1893" s="16"/>
      <c r="BC1893" s="16"/>
      <c r="BD1893" s="16"/>
      <c r="BE1893" s="16"/>
      <c r="BF1893" s="16"/>
      <c r="BG1893" s="16"/>
      <c r="BH1893" s="16"/>
      <c r="BI1893" s="16"/>
      <c r="BJ1893" s="16"/>
      <c r="CA1893" s="17"/>
    </row>
    <row r="1894" spans="45:79">
      <c r="AS1894" s="15"/>
      <c r="AZ1894" s="16"/>
      <c r="BA1894" s="16"/>
      <c r="BB1894" s="16"/>
      <c r="BC1894" s="16"/>
      <c r="BD1894" s="16"/>
      <c r="BE1894" s="16"/>
      <c r="BF1894" s="16"/>
      <c r="BG1894" s="16"/>
      <c r="BH1894" s="16"/>
      <c r="BI1894" s="16"/>
      <c r="BJ1894" s="16"/>
      <c r="CA1894" s="17"/>
    </row>
    <row r="1895" spans="45:79">
      <c r="AS1895" s="15"/>
      <c r="AZ1895" s="16"/>
      <c r="BA1895" s="16"/>
      <c r="BB1895" s="16"/>
      <c r="BC1895" s="16"/>
      <c r="BD1895" s="16"/>
      <c r="BE1895" s="16"/>
      <c r="BF1895" s="16"/>
      <c r="BG1895" s="16"/>
      <c r="BH1895" s="16"/>
      <c r="BI1895" s="16"/>
      <c r="BJ1895" s="16"/>
      <c r="CA1895" s="17"/>
    </row>
    <row r="1896" spans="45:79">
      <c r="AS1896" s="15"/>
      <c r="AZ1896" s="16"/>
      <c r="BA1896" s="16"/>
      <c r="BB1896" s="16"/>
      <c r="BC1896" s="16"/>
      <c r="BD1896" s="16"/>
      <c r="BE1896" s="16"/>
      <c r="BF1896" s="16"/>
      <c r="BG1896" s="16"/>
      <c r="BH1896" s="16"/>
      <c r="BI1896" s="16"/>
      <c r="BJ1896" s="16"/>
      <c r="CA1896" s="17"/>
    </row>
    <row r="1897" spans="45:79">
      <c r="AS1897" s="15"/>
      <c r="AZ1897" s="16"/>
      <c r="BA1897" s="16"/>
      <c r="BB1897" s="16"/>
      <c r="BC1897" s="16"/>
      <c r="BD1897" s="16"/>
      <c r="BE1897" s="16"/>
      <c r="BF1897" s="16"/>
      <c r="BG1897" s="16"/>
      <c r="BH1897" s="16"/>
      <c r="BI1897" s="16"/>
      <c r="BJ1897" s="16"/>
      <c r="CA1897" s="17"/>
    </row>
    <row r="1898" spans="45:79">
      <c r="AS1898" s="15"/>
      <c r="AZ1898" s="16"/>
      <c r="BA1898" s="16"/>
      <c r="BB1898" s="16"/>
      <c r="BC1898" s="16"/>
      <c r="BD1898" s="16"/>
      <c r="BE1898" s="16"/>
      <c r="BF1898" s="16"/>
      <c r="BG1898" s="16"/>
      <c r="BH1898" s="16"/>
      <c r="BI1898" s="16"/>
      <c r="BJ1898" s="16"/>
      <c r="CA1898" s="17"/>
    </row>
    <row r="1899" spans="45:79">
      <c r="AS1899" s="15"/>
      <c r="AZ1899" s="16"/>
      <c r="BA1899" s="16"/>
      <c r="BB1899" s="16"/>
      <c r="BC1899" s="16"/>
      <c r="BD1899" s="16"/>
      <c r="BE1899" s="16"/>
      <c r="BF1899" s="16"/>
      <c r="BG1899" s="16"/>
      <c r="BH1899" s="16"/>
      <c r="BI1899" s="16"/>
      <c r="BJ1899" s="16"/>
      <c r="CA1899" s="17"/>
    </row>
    <row r="1900" spans="45:79">
      <c r="AS1900" s="15"/>
      <c r="AZ1900" s="16"/>
      <c r="BA1900" s="16"/>
      <c r="BB1900" s="16"/>
      <c r="BC1900" s="16"/>
      <c r="BD1900" s="16"/>
      <c r="BE1900" s="16"/>
      <c r="BF1900" s="16"/>
      <c r="BG1900" s="16"/>
      <c r="BH1900" s="16"/>
      <c r="BI1900" s="16"/>
      <c r="BJ1900" s="16"/>
      <c r="CA1900" s="17"/>
    </row>
    <row r="1901" spans="45:79">
      <c r="AS1901" s="15"/>
      <c r="AZ1901" s="16"/>
      <c r="BA1901" s="16"/>
      <c r="BB1901" s="16"/>
      <c r="BC1901" s="16"/>
      <c r="BD1901" s="16"/>
      <c r="BE1901" s="16"/>
      <c r="BF1901" s="16"/>
      <c r="BG1901" s="16"/>
      <c r="BH1901" s="16"/>
      <c r="BI1901" s="16"/>
      <c r="BJ1901" s="16"/>
      <c r="CA1901" s="17"/>
    </row>
    <row r="1902" spans="45:79">
      <c r="AS1902" s="15"/>
      <c r="AZ1902" s="16"/>
      <c r="BA1902" s="16"/>
      <c r="BB1902" s="16"/>
      <c r="BC1902" s="16"/>
      <c r="BD1902" s="16"/>
      <c r="BE1902" s="16"/>
      <c r="BF1902" s="16"/>
      <c r="BG1902" s="16"/>
      <c r="BH1902" s="16"/>
      <c r="BI1902" s="16"/>
      <c r="BJ1902" s="16"/>
      <c r="CA1902" s="17"/>
    </row>
    <row r="1903" spans="45:79">
      <c r="AS1903" s="15"/>
      <c r="AZ1903" s="16"/>
      <c r="BA1903" s="16"/>
      <c r="BB1903" s="16"/>
      <c r="BC1903" s="16"/>
      <c r="BD1903" s="16"/>
      <c r="BE1903" s="16"/>
      <c r="BF1903" s="16"/>
      <c r="BG1903" s="16"/>
      <c r="BH1903" s="16"/>
      <c r="BI1903" s="16"/>
      <c r="BJ1903" s="16"/>
      <c r="CA1903" s="17"/>
    </row>
    <row r="1904" spans="45:79">
      <c r="AS1904" s="15"/>
      <c r="AZ1904" s="16"/>
      <c r="BA1904" s="16"/>
      <c r="BB1904" s="16"/>
      <c r="BC1904" s="16"/>
      <c r="BD1904" s="16"/>
      <c r="BE1904" s="16"/>
      <c r="BF1904" s="16"/>
      <c r="BG1904" s="16"/>
      <c r="BH1904" s="16"/>
      <c r="BI1904" s="16"/>
      <c r="BJ1904" s="16"/>
      <c r="CA1904" s="17"/>
    </row>
    <row r="1905" spans="45:79">
      <c r="AS1905" s="15"/>
      <c r="AZ1905" s="16"/>
      <c r="BA1905" s="16"/>
      <c r="BB1905" s="16"/>
      <c r="BC1905" s="16"/>
      <c r="BD1905" s="16"/>
      <c r="BE1905" s="16"/>
      <c r="BF1905" s="16"/>
      <c r="BG1905" s="16"/>
      <c r="BH1905" s="16"/>
      <c r="BI1905" s="16"/>
      <c r="BJ1905" s="16"/>
      <c r="CA1905" s="17"/>
    </row>
    <row r="1906" spans="45:79">
      <c r="AS1906" s="15"/>
      <c r="AZ1906" s="16"/>
      <c r="BA1906" s="16"/>
      <c r="BB1906" s="16"/>
      <c r="BC1906" s="16"/>
      <c r="BD1906" s="16"/>
      <c r="BE1906" s="16"/>
      <c r="BF1906" s="16"/>
      <c r="BG1906" s="16"/>
      <c r="BH1906" s="16"/>
      <c r="BI1906" s="16"/>
      <c r="BJ1906" s="16"/>
      <c r="CA1906" s="17"/>
    </row>
    <row r="1907" spans="45:79">
      <c r="AS1907" s="15"/>
      <c r="AZ1907" s="16"/>
      <c r="BA1907" s="16"/>
      <c r="BB1907" s="16"/>
      <c r="BC1907" s="16"/>
      <c r="BD1907" s="16"/>
      <c r="BE1907" s="16"/>
      <c r="BF1907" s="16"/>
      <c r="BG1907" s="16"/>
      <c r="BH1907" s="16"/>
      <c r="BI1907" s="16"/>
      <c r="BJ1907" s="16"/>
      <c r="CA1907" s="17"/>
    </row>
    <row r="1908" spans="45:79">
      <c r="AS1908" s="15"/>
      <c r="AZ1908" s="16"/>
      <c r="BA1908" s="16"/>
      <c r="BB1908" s="16"/>
      <c r="BC1908" s="16"/>
      <c r="BD1908" s="16"/>
      <c r="BE1908" s="16"/>
      <c r="BF1908" s="16"/>
      <c r="BG1908" s="16"/>
      <c r="BH1908" s="16"/>
      <c r="BI1908" s="16"/>
      <c r="BJ1908" s="16"/>
      <c r="CA1908" s="17"/>
    </row>
    <row r="1909" spans="45:79">
      <c r="AS1909" s="15"/>
      <c r="AZ1909" s="16"/>
      <c r="BA1909" s="16"/>
      <c r="BB1909" s="16"/>
      <c r="BC1909" s="16"/>
      <c r="BD1909" s="16"/>
      <c r="BE1909" s="16"/>
      <c r="BF1909" s="16"/>
      <c r="BG1909" s="16"/>
      <c r="BH1909" s="16"/>
      <c r="BI1909" s="16"/>
      <c r="BJ1909" s="16"/>
      <c r="CA1909" s="17"/>
    </row>
    <row r="1910" spans="45:79">
      <c r="AS1910" s="15"/>
      <c r="AZ1910" s="16"/>
      <c r="BA1910" s="16"/>
      <c r="BB1910" s="16"/>
      <c r="BC1910" s="16"/>
      <c r="BD1910" s="16"/>
      <c r="BE1910" s="16"/>
      <c r="BF1910" s="16"/>
      <c r="BG1910" s="16"/>
      <c r="BH1910" s="16"/>
      <c r="BI1910" s="16"/>
      <c r="BJ1910" s="16"/>
      <c r="CA1910" s="17"/>
    </row>
    <row r="1911" spans="45:79">
      <c r="AS1911" s="15"/>
      <c r="AZ1911" s="16"/>
      <c r="BA1911" s="16"/>
      <c r="BB1911" s="16"/>
      <c r="BC1911" s="16"/>
      <c r="BD1911" s="16"/>
      <c r="BE1911" s="16"/>
      <c r="BF1911" s="16"/>
      <c r="BG1911" s="16"/>
      <c r="BH1911" s="16"/>
      <c r="BI1911" s="16"/>
      <c r="BJ1911" s="16"/>
      <c r="CA1911" s="17"/>
    </row>
    <row r="1912" spans="45:79">
      <c r="AS1912" s="15"/>
      <c r="AZ1912" s="16"/>
      <c r="BA1912" s="16"/>
      <c r="BB1912" s="16"/>
      <c r="BC1912" s="16"/>
      <c r="BD1912" s="16"/>
      <c r="BE1912" s="16"/>
      <c r="BF1912" s="16"/>
      <c r="BG1912" s="16"/>
      <c r="BH1912" s="16"/>
      <c r="BI1912" s="16"/>
      <c r="BJ1912" s="16"/>
      <c r="CA1912" s="17"/>
    </row>
    <row r="1913" spans="45:79">
      <c r="AS1913" s="15"/>
      <c r="AZ1913" s="16"/>
      <c r="BA1913" s="16"/>
      <c r="BB1913" s="16"/>
      <c r="BC1913" s="16"/>
      <c r="BD1913" s="16"/>
      <c r="BE1913" s="16"/>
      <c r="BF1913" s="16"/>
      <c r="BG1913" s="16"/>
      <c r="BH1913" s="16"/>
      <c r="BI1913" s="16"/>
      <c r="BJ1913" s="16"/>
      <c r="CA1913" s="17"/>
    </row>
    <row r="1914" spans="45:79">
      <c r="AS1914" s="15"/>
      <c r="AZ1914" s="16"/>
      <c r="BA1914" s="16"/>
      <c r="BB1914" s="16"/>
      <c r="BC1914" s="16"/>
      <c r="BD1914" s="16"/>
      <c r="BE1914" s="16"/>
      <c r="BF1914" s="16"/>
      <c r="BG1914" s="16"/>
      <c r="BH1914" s="16"/>
      <c r="BI1914" s="16"/>
      <c r="BJ1914" s="16"/>
      <c r="CA1914" s="17"/>
    </row>
    <row r="1915" spans="45:79">
      <c r="AS1915" s="15"/>
      <c r="AZ1915" s="16"/>
      <c r="BA1915" s="16"/>
      <c r="BB1915" s="16"/>
      <c r="BC1915" s="16"/>
      <c r="BD1915" s="16"/>
      <c r="BE1915" s="16"/>
      <c r="BF1915" s="16"/>
      <c r="BG1915" s="16"/>
      <c r="BH1915" s="16"/>
      <c r="BI1915" s="16"/>
      <c r="BJ1915" s="16"/>
      <c r="CA1915" s="17"/>
    </row>
    <row r="1916" spans="45:79">
      <c r="AS1916" s="15"/>
      <c r="AZ1916" s="16"/>
      <c r="BA1916" s="16"/>
      <c r="BB1916" s="16"/>
      <c r="BC1916" s="16"/>
      <c r="BD1916" s="16"/>
      <c r="BE1916" s="16"/>
      <c r="BF1916" s="16"/>
      <c r="BG1916" s="16"/>
      <c r="BH1916" s="16"/>
      <c r="BI1916" s="16"/>
      <c r="BJ1916" s="16"/>
      <c r="CA1916" s="17"/>
    </row>
    <row r="1917" spans="45:79">
      <c r="AS1917" s="15"/>
      <c r="AZ1917" s="16"/>
      <c r="BA1917" s="16"/>
      <c r="BB1917" s="16"/>
      <c r="BC1917" s="16"/>
      <c r="BD1917" s="16"/>
      <c r="BE1917" s="16"/>
      <c r="BF1917" s="16"/>
      <c r="BG1917" s="16"/>
      <c r="BH1917" s="16"/>
      <c r="BI1917" s="16"/>
      <c r="BJ1917" s="16"/>
      <c r="CA1917" s="17"/>
    </row>
    <row r="1918" spans="45:79">
      <c r="AS1918" s="15"/>
      <c r="AZ1918" s="16"/>
      <c r="BA1918" s="16"/>
      <c r="BB1918" s="16"/>
      <c r="BC1918" s="16"/>
      <c r="BD1918" s="16"/>
      <c r="BE1918" s="16"/>
      <c r="BF1918" s="16"/>
      <c r="BG1918" s="16"/>
      <c r="BH1918" s="16"/>
      <c r="BI1918" s="16"/>
      <c r="BJ1918" s="16"/>
      <c r="CA1918" s="17"/>
    </row>
    <row r="1919" spans="45:79">
      <c r="AS1919" s="15"/>
      <c r="AZ1919" s="16"/>
      <c r="BA1919" s="16"/>
      <c r="BB1919" s="16"/>
      <c r="BC1919" s="16"/>
      <c r="BD1919" s="16"/>
      <c r="BE1919" s="16"/>
      <c r="BF1919" s="16"/>
      <c r="BG1919" s="16"/>
      <c r="BH1919" s="16"/>
      <c r="BI1919" s="16"/>
      <c r="BJ1919" s="16"/>
      <c r="CA1919" s="17"/>
    </row>
    <row r="1920" spans="45:79">
      <c r="AS1920" s="15"/>
      <c r="AZ1920" s="16"/>
      <c r="BA1920" s="16"/>
      <c r="BB1920" s="16"/>
      <c r="BC1920" s="16"/>
      <c r="BD1920" s="16"/>
      <c r="BE1920" s="16"/>
      <c r="BF1920" s="16"/>
      <c r="BG1920" s="16"/>
      <c r="BH1920" s="16"/>
      <c r="BI1920" s="16"/>
      <c r="BJ1920" s="16"/>
      <c r="CA1920" s="17"/>
    </row>
    <row r="1921" spans="45:79">
      <c r="AS1921" s="15"/>
      <c r="AZ1921" s="16"/>
      <c r="BA1921" s="16"/>
      <c r="BB1921" s="16"/>
      <c r="BC1921" s="16"/>
      <c r="BD1921" s="16"/>
      <c r="BE1921" s="16"/>
      <c r="BF1921" s="16"/>
      <c r="BG1921" s="16"/>
      <c r="BH1921" s="16"/>
      <c r="BI1921" s="16"/>
      <c r="BJ1921" s="16"/>
      <c r="CA1921" s="17"/>
    </row>
    <row r="1922" spans="45:79">
      <c r="AS1922" s="15"/>
      <c r="AZ1922" s="16"/>
      <c r="BA1922" s="16"/>
      <c r="BB1922" s="16"/>
      <c r="BC1922" s="16"/>
      <c r="BD1922" s="16"/>
      <c r="BE1922" s="16"/>
      <c r="BF1922" s="16"/>
      <c r="BG1922" s="16"/>
      <c r="BH1922" s="16"/>
      <c r="BI1922" s="16"/>
      <c r="BJ1922" s="16"/>
      <c r="CA1922" s="17"/>
    </row>
    <row r="1923" spans="45:79">
      <c r="AS1923" s="15"/>
      <c r="AZ1923" s="16"/>
      <c r="BA1923" s="16"/>
      <c r="BB1923" s="16"/>
      <c r="BC1923" s="16"/>
      <c r="BD1923" s="16"/>
      <c r="BE1923" s="16"/>
      <c r="BF1923" s="16"/>
      <c r="BG1923" s="16"/>
      <c r="BH1923" s="16"/>
      <c r="BI1923" s="16"/>
      <c r="BJ1923" s="16"/>
      <c r="CA1923" s="17"/>
    </row>
    <row r="1924" spans="45:79">
      <c r="AS1924" s="15"/>
      <c r="AZ1924" s="16"/>
      <c r="BA1924" s="16"/>
      <c r="BB1924" s="16"/>
      <c r="BC1924" s="16"/>
      <c r="BD1924" s="16"/>
      <c r="BE1924" s="16"/>
      <c r="BF1924" s="16"/>
      <c r="BG1924" s="16"/>
      <c r="BH1924" s="16"/>
      <c r="BI1924" s="16"/>
      <c r="BJ1924" s="16"/>
      <c r="CA1924" s="17"/>
    </row>
    <row r="1925" spans="45:79">
      <c r="AS1925" s="15"/>
      <c r="AZ1925" s="16"/>
      <c r="BA1925" s="16"/>
      <c r="BB1925" s="16"/>
      <c r="BC1925" s="16"/>
      <c r="BD1925" s="16"/>
      <c r="BE1925" s="16"/>
      <c r="BF1925" s="16"/>
      <c r="BG1925" s="16"/>
      <c r="BH1925" s="16"/>
      <c r="BI1925" s="16"/>
      <c r="BJ1925" s="16"/>
      <c r="CA1925" s="17"/>
    </row>
    <row r="1926" spans="45:79">
      <c r="AS1926" s="15"/>
      <c r="AZ1926" s="16"/>
      <c r="BA1926" s="16"/>
      <c r="BB1926" s="16"/>
      <c r="BC1926" s="16"/>
      <c r="BD1926" s="16"/>
      <c r="BE1926" s="16"/>
      <c r="BF1926" s="16"/>
      <c r="BG1926" s="16"/>
      <c r="BH1926" s="16"/>
      <c r="BI1926" s="16"/>
      <c r="BJ1926" s="16"/>
      <c r="CA1926" s="17"/>
    </row>
    <row r="1927" spans="45:79">
      <c r="AS1927" s="15"/>
      <c r="AZ1927" s="16"/>
      <c r="BA1927" s="16"/>
      <c r="BB1927" s="16"/>
      <c r="BC1927" s="16"/>
      <c r="BD1927" s="16"/>
      <c r="BE1927" s="16"/>
      <c r="BF1927" s="16"/>
      <c r="BG1927" s="16"/>
      <c r="BH1927" s="16"/>
      <c r="BI1927" s="16"/>
      <c r="BJ1927" s="16"/>
      <c r="CA1927" s="17"/>
    </row>
    <row r="1928" spans="45:79">
      <c r="AS1928" s="15"/>
      <c r="AZ1928" s="16"/>
      <c r="BA1928" s="16"/>
      <c r="BB1928" s="16"/>
      <c r="BC1928" s="16"/>
      <c r="BD1928" s="16"/>
      <c r="BE1928" s="16"/>
      <c r="BF1928" s="16"/>
      <c r="BG1928" s="16"/>
      <c r="BH1928" s="16"/>
      <c r="BI1928" s="16"/>
      <c r="BJ1928" s="16"/>
      <c r="CA1928" s="17"/>
    </row>
    <row r="1929" spans="45:79">
      <c r="AS1929" s="15"/>
      <c r="AZ1929" s="16"/>
      <c r="BA1929" s="16"/>
      <c r="BB1929" s="16"/>
      <c r="BC1929" s="16"/>
      <c r="BD1929" s="16"/>
      <c r="BE1929" s="16"/>
      <c r="BF1929" s="16"/>
      <c r="BG1929" s="16"/>
      <c r="BH1929" s="16"/>
      <c r="BI1929" s="16"/>
      <c r="BJ1929" s="16"/>
      <c r="CA1929" s="17"/>
    </row>
    <row r="1930" spans="45:79">
      <c r="AS1930" s="15"/>
      <c r="AZ1930" s="16"/>
      <c r="BA1930" s="16"/>
      <c r="BB1930" s="16"/>
      <c r="BC1930" s="16"/>
      <c r="BD1930" s="16"/>
      <c r="BE1930" s="16"/>
      <c r="BF1930" s="16"/>
      <c r="BG1930" s="16"/>
      <c r="BH1930" s="16"/>
      <c r="BI1930" s="16"/>
      <c r="BJ1930" s="16"/>
      <c r="CA1930" s="17"/>
    </row>
    <row r="1931" spans="45:79">
      <c r="AS1931" s="15"/>
      <c r="AZ1931" s="16"/>
      <c r="BA1931" s="16"/>
      <c r="BB1931" s="16"/>
      <c r="BC1931" s="16"/>
      <c r="BD1931" s="16"/>
      <c r="BE1931" s="16"/>
      <c r="BF1931" s="16"/>
      <c r="BG1931" s="16"/>
      <c r="BH1931" s="16"/>
      <c r="BI1931" s="16"/>
      <c r="BJ1931" s="16"/>
      <c r="CA1931" s="17"/>
    </row>
    <row r="1932" spans="45:79">
      <c r="AS1932" s="15"/>
      <c r="AZ1932" s="16"/>
      <c r="BA1932" s="16"/>
      <c r="BB1932" s="16"/>
      <c r="BC1932" s="16"/>
      <c r="BD1932" s="16"/>
      <c r="BE1932" s="16"/>
      <c r="BF1932" s="16"/>
      <c r="BG1932" s="16"/>
      <c r="BH1932" s="16"/>
      <c r="BI1932" s="16"/>
      <c r="BJ1932" s="16"/>
      <c r="CA1932" s="17"/>
    </row>
    <row r="1933" spans="45:79">
      <c r="AS1933" s="15"/>
      <c r="AZ1933" s="16"/>
      <c r="BA1933" s="16"/>
      <c r="BB1933" s="16"/>
      <c r="BC1933" s="16"/>
      <c r="BD1933" s="16"/>
      <c r="BE1933" s="16"/>
      <c r="BF1933" s="16"/>
      <c r="BG1933" s="16"/>
      <c r="BH1933" s="16"/>
      <c r="BI1933" s="16"/>
      <c r="BJ1933" s="16"/>
      <c r="CA1933" s="17"/>
    </row>
    <row r="1934" spans="45:79">
      <c r="AS1934" s="15"/>
      <c r="AZ1934" s="16"/>
      <c r="BA1934" s="16"/>
      <c r="BB1934" s="16"/>
      <c r="BC1934" s="16"/>
      <c r="BD1934" s="16"/>
      <c r="BE1934" s="16"/>
      <c r="BF1934" s="16"/>
      <c r="BG1934" s="16"/>
      <c r="BH1934" s="16"/>
      <c r="BI1934" s="16"/>
      <c r="BJ1934" s="16"/>
      <c r="CA1934" s="17"/>
    </row>
    <row r="1935" spans="45:79">
      <c r="AS1935" s="15"/>
      <c r="AZ1935" s="16"/>
      <c r="BA1935" s="16"/>
      <c r="BB1935" s="16"/>
      <c r="BC1935" s="16"/>
      <c r="BD1935" s="16"/>
      <c r="BE1935" s="16"/>
      <c r="BF1935" s="16"/>
      <c r="BG1935" s="16"/>
      <c r="BH1935" s="16"/>
      <c r="BI1935" s="16"/>
      <c r="BJ1935" s="16"/>
      <c r="CA1935" s="17"/>
    </row>
    <row r="1936" spans="45:79">
      <c r="AS1936" s="15"/>
      <c r="AZ1936" s="16"/>
      <c r="BA1936" s="16"/>
      <c r="BB1936" s="16"/>
      <c r="BC1936" s="16"/>
      <c r="BD1936" s="16"/>
      <c r="BE1936" s="16"/>
      <c r="BF1936" s="16"/>
      <c r="BG1936" s="16"/>
      <c r="BH1936" s="16"/>
      <c r="BI1936" s="16"/>
      <c r="BJ1936" s="16"/>
      <c r="CA1936" s="17"/>
    </row>
    <row r="1937" spans="45:79">
      <c r="AS1937" s="15"/>
      <c r="AZ1937" s="16"/>
      <c r="BA1937" s="16"/>
      <c r="BB1937" s="16"/>
      <c r="BC1937" s="16"/>
      <c r="BD1937" s="16"/>
      <c r="BE1937" s="16"/>
      <c r="BF1937" s="16"/>
      <c r="BG1937" s="16"/>
      <c r="BH1937" s="16"/>
      <c r="BI1937" s="16"/>
      <c r="BJ1937" s="16"/>
      <c r="CA1937" s="17"/>
    </row>
    <row r="1938" spans="45:79">
      <c r="AS1938" s="15"/>
      <c r="AZ1938" s="16"/>
      <c r="BA1938" s="16"/>
      <c r="BB1938" s="16"/>
      <c r="BC1938" s="16"/>
      <c r="BD1938" s="16"/>
      <c r="BE1938" s="16"/>
      <c r="BF1938" s="16"/>
      <c r="BG1938" s="16"/>
      <c r="BH1938" s="16"/>
      <c r="BI1938" s="16"/>
      <c r="BJ1938" s="16"/>
      <c r="CA1938" s="17"/>
    </row>
    <row r="1939" spans="45:79">
      <c r="AS1939" s="15"/>
      <c r="AZ1939" s="16"/>
      <c r="BA1939" s="16"/>
      <c r="BB1939" s="16"/>
      <c r="BC1939" s="16"/>
      <c r="BD1939" s="16"/>
      <c r="BE1939" s="16"/>
      <c r="BF1939" s="16"/>
      <c r="BG1939" s="16"/>
      <c r="BH1939" s="16"/>
      <c r="BI1939" s="16"/>
      <c r="BJ1939" s="16"/>
      <c r="CA1939" s="17"/>
    </row>
    <row r="1940" spans="45:79">
      <c r="AS1940" s="15"/>
      <c r="AZ1940" s="16"/>
      <c r="BA1940" s="16"/>
      <c r="BB1940" s="16"/>
      <c r="BC1940" s="16"/>
      <c r="BD1940" s="16"/>
      <c r="BE1940" s="16"/>
      <c r="BF1940" s="16"/>
      <c r="BG1940" s="16"/>
      <c r="BH1940" s="16"/>
      <c r="BI1940" s="16"/>
      <c r="BJ1940" s="16"/>
      <c r="CA1940" s="17"/>
    </row>
    <row r="1941" spans="45:79">
      <c r="AS1941" s="15"/>
      <c r="AZ1941" s="16"/>
      <c r="BA1941" s="16"/>
      <c r="BB1941" s="16"/>
      <c r="BC1941" s="16"/>
      <c r="BD1941" s="16"/>
      <c r="BE1941" s="16"/>
      <c r="BF1941" s="16"/>
      <c r="BG1941" s="16"/>
      <c r="BH1941" s="16"/>
      <c r="BI1941" s="16"/>
      <c r="BJ1941" s="16"/>
      <c r="CA1941" s="17"/>
    </row>
    <row r="1942" spans="45:79">
      <c r="AS1942" s="15"/>
      <c r="AZ1942" s="16"/>
      <c r="BA1942" s="16"/>
      <c r="BB1942" s="16"/>
      <c r="BC1942" s="16"/>
      <c r="BD1942" s="16"/>
      <c r="BE1942" s="16"/>
      <c r="BF1942" s="16"/>
      <c r="BG1942" s="16"/>
      <c r="BH1942" s="16"/>
      <c r="BI1942" s="16"/>
      <c r="BJ1942" s="16"/>
      <c r="CA1942" s="17"/>
    </row>
    <row r="1943" spans="45:79">
      <c r="AS1943" s="15"/>
      <c r="AZ1943" s="16"/>
      <c r="BA1943" s="16"/>
      <c r="BB1943" s="16"/>
      <c r="BC1943" s="16"/>
      <c r="BD1943" s="16"/>
      <c r="BE1943" s="16"/>
      <c r="BF1943" s="16"/>
      <c r="BG1943" s="16"/>
      <c r="BH1943" s="16"/>
      <c r="BI1943" s="16"/>
      <c r="BJ1943" s="16"/>
      <c r="CA1943" s="17"/>
    </row>
    <row r="1944" spans="45:79">
      <c r="AS1944" s="15"/>
      <c r="AZ1944" s="16"/>
      <c r="BA1944" s="16"/>
      <c r="BB1944" s="16"/>
      <c r="BC1944" s="16"/>
      <c r="BD1944" s="16"/>
      <c r="BE1944" s="16"/>
      <c r="BF1944" s="16"/>
      <c r="BG1944" s="16"/>
      <c r="BH1944" s="16"/>
      <c r="BI1944" s="16"/>
      <c r="BJ1944" s="16"/>
      <c r="CA1944" s="17"/>
    </row>
    <row r="1945" spans="45:79">
      <c r="AS1945" s="15"/>
      <c r="AZ1945" s="16"/>
      <c r="BA1945" s="16"/>
      <c r="BB1945" s="16"/>
      <c r="BC1945" s="16"/>
      <c r="BD1945" s="16"/>
      <c r="BE1945" s="16"/>
      <c r="BF1945" s="16"/>
      <c r="BG1945" s="16"/>
      <c r="BH1945" s="16"/>
      <c r="BI1945" s="16"/>
      <c r="BJ1945" s="16"/>
      <c r="CA1945" s="17"/>
    </row>
    <row r="1946" spans="45:79">
      <c r="AS1946" s="15"/>
      <c r="AZ1946" s="16"/>
      <c r="BA1946" s="16"/>
      <c r="BB1946" s="16"/>
      <c r="BC1946" s="16"/>
      <c r="BD1946" s="16"/>
      <c r="BE1946" s="16"/>
      <c r="BF1946" s="16"/>
      <c r="BG1946" s="16"/>
      <c r="BH1946" s="16"/>
      <c r="BI1946" s="16"/>
      <c r="BJ1946" s="16"/>
      <c r="CA1946" s="17"/>
    </row>
    <row r="1947" spans="45:79">
      <c r="AS1947" s="15"/>
      <c r="AZ1947" s="16"/>
      <c r="BA1947" s="16"/>
      <c r="BB1947" s="16"/>
      <c r="BC1947" s="16"/>
      <c r="BD1947" s="16"/>
      <c r="BE1947" s="16"/>
      <c r="BF1947" s="16"/>
      <c r="BG1947" s="16"/>
      <c r="BH1947" s="16"/>
      <c r="BI1947" s="16"/>
      <c r="BJ1947" s="16"/>
      <c r="CA1947" s="17"/>
    </row>
    <row r="1948" spans="45:79">
      <c r="AS1948" s="15"/>
      <c r="AZ1948" s="16"/>
      <c r="BA1948" s="16"/>
      <c r="BB1948" s="16"/>
      <c r="BC1948" s="16"/>
      <c r="BD1948" s="16"/>
      <c r="BE1948" s="16"/>
      <c r="BF1948" s="16"/>
      <c r="BG1948" s="16"/>
      <c r="BH1948" s="16"/>
      <c r="BI1948" s="16"/>
      <c r="BJ1948" s="16"/>
      <c r="CA1948" s="17"/>
    </row>
    <row r="1949" spans="45:79">
      <c r="AS1949" s="15"/>
      <c r="AZ1949" s="16"/>
      <c r="BA1949" s="16"/>
      <c r="BB1949" s="16"/>
      <c r="BC1949" s="16"/>
      <c r="BD1949" s="16"/>
      <c r="BE1949" s="16"/>
      <c r="BF1949" s="16"/>
      <c r="BG1949" s="16"/>
      <c r="BH1949" s="16"/>
      <c r="BI1949" s="16"/>
      <c r="BJ1949" s="16"/>
      <c r="CA1949" s="17"/>
    </row>
    <row r="1950" spans="45:79">
      <c r="AS1950" s="15"/>
      <c r="AZ1950" s="16"/>
      <c r="BA1950" s="16"/>
      <c r="BB1950" s="16"/>
      <c r="BC1950" s="16"/>
      <c r="BD1950" s="16"/>
      <c r="BE1950" s="16"/>
      <c r="BF1950" s="16"/>
      <c r="BG1950" s="16"/>
      <c r="BH1950" s="16"/>
      <c r="BI1950" s="16"/>
      <c r="BJ1950" s="16"/>
      <c r="CA1950" s="17"/>
    </row>
    <row r="1951" spans="45:79">
      <c r="AS1951" s="15"/>
      <c r="AZ1951" s="16"/>
      <c r="BA1951" s="16"/>
      <c r="BB1951" s="16"/>
      <c r="BC1951" s="16"/>
      <c r="BD1951" s="16"/>
      <c r="BE1951" s="16"/>
      <c r="BF1951" s="16"/>
      <c r="BG1951" s="16"/>
      <c r="BH1951" s="16"/>
      <c r="BI1951" s="16"/>
      <c r="BJ1951" s="16"/>
      <c r="CA1951" s="17"/>
    </row>
    <row r="1952" spans="45:79">
      <c r="AS1952" s="15"/>
      <c r="AZ1952" s="16"/>
      <c r="BA1952" s="16"/>
      <c r="BB1952" s="16"/>
      <c r="BC1952" s="16"/>
      <c r="BD1952" s="16"/>
      <c r="BE1952" s="16"/>
      <c r="BF1952" s="16"/>
      <c r="BG1952" s="16"/>
      <c r="BH1952" s="16"/>
      <c r="BI1952" s="16"/>
      <c r="BJ1952" s="16"/>
      <c r="CA1952" s="17"/>
    </row>
    <row r="1953" spans="45:79">
      <c r="AS1953" s="15"/>
      <c r="AZ1953" s="16"/>
      <c r="BA1953" s="16"/>
      <c r="BB1953" s="16"/>
      <c r="BC1953" s="16"/>
      <c r="BD1953" s="16"/>
      <c r="BE1953" s="16"/>
      <c r="BF1953" s="16"/>
      <c r="BG1953" s="16"/>
      <c r="BH1953" s="16"/>
      <c r="BI1953" s="16"/>
      <c r="BJ1953" s="16"/>
      <c r="CA1953" s="17"/>
    </row>
    <row r="1954" spans="45:79">
      <c r="AS1954" s="15"/>
      <c r="AZ1954" s="16"/>
      <c r="BA1954" s="16"/>
      <c r="BB1954" s="16"/>
      <c r="BC1954" s="16"/>
      <c r="BD1954" s="16"/>
      <c r="BE1954" s="16"/>
      <c r="BF1954" s="16"/>
      <c r="BG1954" s="16"/>
      <c r="BH1954" s="16"/>
      <c r="BI1954" s="16"/>
      <c r="BJ1954" s="16"/>
      <c r="CA1954" s="17"/>
    </row>
    <row r="1955" spans="45:79">
      <c r="AS1955" s="15"/>
      <c r="AZ1955" s="16"/>
      <c r="BA1955" s="16"/>
      <c r="BB1955" s="16"/>
      <c r="BC1955" s="16"/>
      <c r="BD1955" s="16"/>
      <c r="BE1955" s="16"/>
      <c r="BF1955" s="16"/>
      <c r="BG1955" s="16"/>
      <c r="BH1955" s="16"/>
      <c r="BI1955" s="16"/>
      <c r="BJ1955" s="16"/>
      <c r="CA1955" s="17"/>
    </row>
    <row r="1956" spans="45:79">
      <c r="AS1956" s="15"/>
      <c r="AZ1956" s="16"/>
      <c r="BA1956" s="16"/>
      <c r="BB1956" s="16"/>
      <c r="BC1956" s="16"/>
      <c r="BD1956" s="16"/>
      <c r="BE1956" s="16"/>
      <c r="BF1956" s="16"/>
      <c r="BG1956" s="16"/>
      <c r="BH1956" s="16"/>
      <c r="BI1956" s="16"/>
      <c r="BJ1956" s="16"/>
      <c r="CA1956" s="17"/>
    </row>
    <row r="1957" spans="45:79">
      <c r="AS1957" s="15"/>
      <c r="AZ1957" s="16"/>
      <c r="BA1957" s="16"/>
      <c r="BB1957" s="16"/>
      <c r="BC1957" s="16"/>
      <c r="BD1957" s="16"/>
      <c r="BE1957" s="16"/>
      <c r="BF1957" s="16"/>
      <c r="BG1957" s="16"/>
      <c r="BH1957" s="16"/>
      <c r="BI1957" s="16"/>
      <c r="BJ1957" s="16"/>
      <c r="CA1957" s="17"/>
    </row>
    <row r="1958" spans="45:79">
      <c r="AS1958" s="15"/>
      <c r="AZ1958" s="16"/>
      <c r="BA1958" s="16"/>
      <c r="BB1958" s="16"/>
      <c r="BC1958" s="16"/>
      <c r="BD1958" s="16"/>
      <c r="BE1958" s="16"/>
      <c r="BF1958" s="16"/>
      <c r="BG1958" s="16"/>
      <c r="BH1958" s="16"/>
      <c r="BI1958" s="16"/>
      <c r="BJ1958" s="16"/>
      <c r="CA1958" s="17"/>
    </row>
    <row r="1959" spans="45:79">
      <c r="AS1959" s="15"/>
      <c r="AZ1959" s="16"/>
      <c r="BA1959" s="16"/>
      <c r="BB1959" s="16"/>
      <c r="BC1959" s="16"/>
      <c r="BD1959" s="16"/>
      <c r="BE1959" s="16"/>
      <c r="BF1959" s="16"/>
      <c r="BG1959" s="16"/>
      <c r="BH1959" s="16"/>
      <c r="BI1959" s="16"/>
      <c r="BJ1959" s="16"/>
      <c r="CA1959" s="17"/>
    </row>
    <row r="1960" spans="45:79">
      <c r="AS1960" s="15"/>
      <c r="AZ1960" s="16"/>
      <c r="BA1960" s="16"/>
      <c r="BB1960" s="16"/>
      <c r="BC1960" s="16"/>
      <c r="BD1960" s="16"/>
      <c r="BE1960" s="16"/>
      <c r="BF1960" s="16"/>
      <c r="BG1960" s="16"/>
      <c r="BH1960" s="16"/>
      <c r="BI1960" s="16"/>
      <c r="BJ1960" s="16"/>
      <c r="CA1960" s="17"/>
    </row>
    <row r="1961" spans="45:79">
      <c r="AS1961" s="15"/>
      <c r="AZ1961" s="16"/>
      <c r="BA1961" s="16"/>
      <c r="BB1961" s="16"/>
      <c r="BC1961" s="16"/>
      <c r="BD1961" s="16"/>
      <c r="BE1961" s="16"/>
      <c r="BF1961" s="16"/>
      <c r="BG1961" s="16"/>
      <c r="BH1961" s="16"/>
      <c r="BI1961" s="16"/>
      <c r="BJ1961" s="16"/>
      <c r="CA1961" s="17"/>
    </row>
    <row r="1962" spans="45:79">
      <c r="AS1962" s="15"/>
      <c r="AZ1962" s="16"/>
      <c r="BA1962" s="16"/>
      <c r="BB1962" s="16"/>
      <c r="BC1962" s="16"/>
      <c r="BD1962" s="16"/>
      <c r="BE1962" s="16"/>
      <c r="BF1962" s="16"/>
      <c r="BG1962" s="16"/>
      <c r="BH1962" s="16"/>
      <c r="BI1962" s="16"/>
      <c r="BJ1962" s="16"/>
      <c r="CA1962" s="17"/>
    </row>
    <row r="1963" spans="45:79">
      <c r="AS1963" s="15"/>
      <c r="AZ1963" s="16"/>
      <c r="BA1963" s="16"/>
      <c r="BB1963" s="16"/>
      <c r="BC1963" s="16"/>
      <c r="BD1963" s="16"/>
      <c r="BE1963" s="16"/>
      <c r="BF1963" s="16"/>
      <c r="BG1963" s="16"/>
      <c r="BH1963" s="16"/>
      <c r="BI1963" s="16"/>
      <c r="BJ1963" s="16"/>
      <c r="CA1963" s="17"/>
    </row>
    <row r="1964" spans="45:79">
      <c r="AS1964" s="15"/>
      <c r="AZ1964" s="16"/>
      <c r="BA1964" s="16"/>
      <c r="BB1964" s="16"/>
      <c r="BC1964" s="16"/>
      <c r="BD1964" s="16"/>
      <c r="BE1964" s="16"/>
      <c r="BF1964" s="16"/>
      <c r="BG1964" s="16"/>
      <c r="BH1964" s="16"/>
      <c r="BI1964" s="16"/>
      <c r="BJ1964" s="16"/>
      <c r="CA1964" s="17"/>
    </row>
    <row r="1965" spans="45:79">
      <c r="AS1965" s="15"/>
      <c r="AZ1965" s="16"/>
      <c r="BA1965" s="16"/>
      <c r="BB1965" s="16"/>
      <c r="BC1965" s="16"/>
      <c r="BD1965" s="16"/>
      <c r="BE1965" s="16"/>
      <c r="BF1965" s="16"/>
      <c r="BG1965" s="16"/>
      <c r="BH1965" s="16"/>
      <c r="BI1965" s="16"/>
      <c r="BJ1965" s="16"/>
      <c r="CA1965" s="17"/>
    </row>
    <row r="1966" spans="45:79">
      <c r="AS1966" s="15"/>
      <c r="AZ1966" s="16"/>
      <c r="BA1966" s="16"/>
      <c r="BB1966" s="16"/>
      <c r="BC1966" s="16"/>
      <c r="BD1966" s="16"/>
      <c r="BE1966" s="16"/>
      <c r="BF1966" s="16"/>
      <c r="BG1966" s="16"/>
      <c r="BH1966" s="16"/>
      <c r="BI1966" s="16"/>
      <c r="BJ1966" s="16"/>
      <c r="CA1966" s="17"/>
    </row>
    <row r="1967" spans="45:79">
      <c r="AS1967" s="15"/>
      <c r="AZ1967" s="16"/>
      <c r="BA1967" s="16"/>
      <c r="BB1967" s="16"/>
      <c r="BC1967" s="16"/>
      <c r="BD1967" s="16"/>
      <c r="BE1967" s="16"/>
      <c r="BF1967" s="16"/>
      <c r="BG1967" s="16"/>
      <c r="BH1967" s="16"/>
      <c r="BI1967" s="16"/>
      <c r="BJ1967" s="16"/>
      <c r="CA1967" s="17"/>
    </row>
    <row r="1968" spans="45:79">
      <c r="AS1968" s="15"/>
      <c r="AZ1968" s="16"/>
      <c r="BA1968" s="16"/>
      <c r="BB1968" s="16"/>
      <c r="BC1968" s="16"/>
      <c r="BD1968" s="16"/>
      <c r="BE1968" s="16"/>
      <c r="BF1968" s="16"/>
      <c r="BG1968" s="16"/>
      <c r="BH1968" s="16"/>
      <c r="BI1968" s="16"/>
      <c r="BJ1968" s="16"/>
      <c r="CA1968" s="17"/>
    </row>
    <row r="1969" spans="45:79">
      <c r="AS1969" s="15"/>
      <c r="AZ1969" s="16"/>
      <c r="BA1969" s="16"/>
      <c r="BB1969" s="16"/>
      <c r="BC1969" s="16"/>
      <c r="BD1969" s="16"/>
      <c r="BE1969" s="16"/>
      <c r="BF1969" s="16"/>
      <c r="BG1969" s="16"/>
      <c r="BH1969" s="16"/>
      <c r="BI1969" s="16"/>
      <c r="BJ1969" s="16"/>
      <c r="CA1969" s="17"/>
    </row>
    <row r="1970" spans="45:79">
      <c r="AS1970" s="15"/>
      <c r="AZ1970" s="16"/>
      <c r="BA1970" s="16"/>
      <c r="BB1970" s="16"/>
      <c r="BC1970" s="16"/>
      <c r="BD1970" s="16"/>
      <c r="BE1970" s="16"/>
      <c r="BF1970" s="16"/>
      <c r="BG1970" s="16"/>
      <c r="BH1970" s="16"/>
      <c r="BI1970" s="16"/>
      <c r="BJ1970" s="16"/>
      <c r="CA1970" s="17"/>
    </row>
    <row r="1971" spans="45:79">
      <c r="AS1971" s="15"/>
      <c r="AZ1971" s="16"/>
      <c r="BA1971" s="16"/>
      <c r="BB1971" s="16"/>
      <c r="BC1971" s="16"/>
      <c r="BD1971" s="16"/>
      <c r="BE1971" s="16"/>
      <c r="BF1971" s="16"/>
      <c r="BG1971" s="16"/>
      <c r="BH1971" s="16"/>
      <c r="BI1971" s="16"/>
      <c r="BJ1971" s="16"/>
      <c r="CA1971" s="17"/>
    </row>
    <row r="1972" spans="45:79">
      <c r="AS1972" s="15"/>
      <c r="AZ1972" s="16"/>
      <c r="BA1972" s="16"/>
      <c r="BB1972" s="16"/>
      <c r="BC1972" s="16"/>
      <c r="BD1972" s="16"/>
      <c r="BE1972" s="16"/>
      <c r="BF1972" s="16"/>
      <c r="BG1972" s="16"/>
      <c r="BH1972" s="16"/>
      <c r="BI1972" s="16"/>
      <c r="BJ1972" s="16"/>
      <c r="CA1972" s="17"/>
    </row>
    <row r="1973" spans="45:79">
      <c r="AS1973" s="15"/>
      <c r="AZ1973" s="16"/>
      <c r="BA1973" s="16"/>
      <c r="BB1973" s="16"/>
      <c r="BC1973" s="16"/>
      <c r="BD1973" s="16"/>
      <c r="BE1973" s="16"/>
      <c r="BF1973" s="16"/>
      <c r="BG1973" s="16"/>
      <c r="BH1973" s="16"/>
      <c r="BI1973" s="16"/>
      <c r="BJ1973" s="16"/>
      <c r="CA1973" s="17"/>
    </row>
    <row r="1974" spans="45:79">
      <c r="AS1974" s="15"/>
      <c r="AZ1974" s="16"/>
      <c r="BA1974" s="16"/>
      <c r="BB1974" s="16"/>
      <c r="BC1974" s="16"/>
      <c r="BD1974" s="16"/>
      <c r="BE1974" s="16"/>
      <c r="BF1974" s="16"/>
      <c r="BG1974" s="16"/>
      <c r="BH1974" s="16"/>
      <c r="BI1974" s="16"/>
      <c r="BJ1974" s="16"/>
      <c r="CA1974" s="17"/>
    </row>
    <row r="1975" spans="45:79">
      <c r="AS1975" s="15"/>
      <c r="AZ1975" s="16"/>
      <c r="BA1975" s="16"/>
      <c r="BB1975" s="16"/>
      <c r="BC1975" s="16"/>
      <c r="BD1975" s="16"/>
      <c r="BE1975" s="16"/>
      <c r="BF1975" s="16"/>
      <c r="BG1975" s="16"/>
      <c r="BH1975" s="16"/>
      <c r="BI1975" s="16"/>
      <c r="BJ1975" s="16"/>
      <c r="CA1975" s="17"/>
    </row>
    <row r="1976" spans="45:79">
      <c r="AS1976" s="15"/>
      <c r="AZ1976" s="16"/>
      <c r="BA1976" s="16"/>
      <c r="BB1976" s="16"/>
      <c r="BC1976" s="16"/>
      <c r="BD1976" s="16"/>
      <c r="BE1976" s="16"/>
      <c r="BF1976" s="16"/>
      <c r="BG1976" s="16"/>
      <c r="BH1976" s="16"/>
      <c r="BI1976" s="16"/>
      <c r="BJ1976" s="16"/>
      <c r="CA1976" s="17"/>
    </row>
    <row r="1977" spans="45:79">
      <c r="AS1977" s="15"/>
      <c r="AZ1977" s="16"/>
      <c r="BA1977" s="16"/>
      <c r="BB1977" s="16"/>
      <c r="BC1977" s="16"/>
      <c r="BD1977" s="16"/>
      <c r="BE1977" s="16"/>
      <c r="BF1977" s="16"/>
      <c r="BG1977" s="16"/>
      <c r="BH1977" s="16"/>
      <c r="BI1977" s="16"/>
      <c r="BJ1977" s="16"/>
      <c r="CA1977" s="17"/>
    </row>
    <row r="1978" spans="45:79">
      <c r="AS1978" s="15"/>
      <c r="AZ1978" s="16"/>
      <c r="BA1978" s="16"/>
      <c r="BB1978" s="16"/>
      <c r="BC1978" s="16"/>
      <c r="BD1978" s="16"/>
      <c r="BE1978" s="16"/>
      <c r="BF1978" s="16"/>
      <c r="BG1978" s="16"/>
      <c r="BH1978" s="16"/>
      <c r="BI1978" s="16"/>
      <c r="BJ1978" s="16"/>
      <c r="CA1978" s="17"/>
    </row>
    <row r="1979" spans="45:79">
      <c r="AS1979" s="15"/>
      <c r="AZ1979" s="16"/>
      <c r="BA1979" s="16"/>
      <c r="BB1979" s="16"/>
      <c r="BC1979" s="16"/>
      <c r="BD1979" s="16"/>
      <c r="BE1979" s="16"/>
      <c r="BF1979" s="16"/>
      <c r="BG1979" s="16"/>
      <c r="BH1979" s="16"/>
      <c r="BI1979" s="16"/>
      <c r="BJ1979" s="16"/>
      <c r="CA1979" s="17"/>
    </row>
    <row r="1980" spans="45:79">
      <c r="AS1980" s="15"/>
      <c r="AZ1980" s="16"/>
      <c r="BA1980" s="16"/>
      <c r="BB1980" s="16"/>
      <c r="BC1980" s="16"/>
      <c r="BD1980" s="16"/>
      <c r="BE1980" s="16"/>
      <c r="BF1980" s="16"/>
      <c r="BG1980" s="16"/>
      <c r="BH1980" s="16"/>
      <c r="BI1980" s="16"/>
      <c r="BJ1980" s="16"/>
      <c r="CA1980" s="17"/>
    </row>
    <row r="1981" spans="45:79">
      <c r="AS1981" s="15"/>
      <c r="AZ1981" s="16"/>
      <c r="BA1981" s="16"/>
      <c r="BB1981" s="16"/>
      <c r="BC1981" s="16"/>
      <c r="BD1981" s="16"/>
      <c r="BE1981" s="16"/>
      <c r="BF1981" s="16"/>
      <c r="BG1981" s="16"/>
      <c r="BH1981" s="16"/>
      <c r="BI1981" s="16"/>
      <c r="BJ1981" s="16"/>
      <c r="CA1981" s="17"/>
    </row>
    <row r="1982" spans="45:79">
      <c r="AS1982" s="15"/>
      <c r="AZ1982" s="16"/>
      <c r="BA1982" s="16"/>
      <c r="BB1982" s="16"/>
      <c r="BC1982" s="16"/>
      <c r="BD1982" s="16"/>
      <c r="BE1982" s="16"/>
      <c r="BF1982" s="16"/>
      <c r="BG1982" s="16"/>
      <c r="BH1982" s="16"/>
      <c r="BI1982" s="16"/>
      <c r="BJ1982" s="16"/>
      <c r="CA1982" s="17"/>
    </row>
    <row r="1983" spans="45:79">
      <c r="AS1983" s="15"/>
      <c r="AZ1983" s="16"/>
      <c r="BA1983" s="16"/>
      <c r="BB1983" s="16"/>
      <c r="BC1983" s="16"/>
      <c r="BD1983" s="16"/>
      <c r="BE1983" s="16"/>
      <c r="BF1983" s="16"/>
      <c r="BG1983" s="16"/>
      <c r="BH1983" s="16"/>
      <c r="BI1983" s="16"/>
      <c r="BJ1983" s="16"/>
      <c r="CA1983" s="17"/>
    </row>
    <row r="1984" spans="45:79">
      <c r="AS1984" s="15"/>
      <c r="AZ1984" s="16"/>
      <c r="BA1984" s="16"/>
      <c r="BB1984" s="16"/>
      <c r="BC1984" s="16"/>
      <c r="BD1984" s="16"/>
      <c r="BE1984" s="16"/>
      <c r="BF1984" s="16"/>
      <c r="BG1984" s="16"/>
      <c r="BH1984" s="16"/>
      <c r="BI1984" s="16"/>
      <c r="BJ1984" s="16"/>
      <c r="CA1984" s="17"/>
    </row>
    <row r="1985" spans="45:79">
      <c r="AS1985" s="15"/>
      <c r="AZ1985" s="16"/>
      <c r="BA1985" s="16"/>
      <c r="BB1985" s="16"/>
      <c r="BC1985" s="16"/>
      <c r="BD1985" s="16"/>
      <c r="BE1985" s="16"/>
      <c r="BF1985" s="16"/>
      <c r="BG1985" s="16"/>
      <c r="BH1985" s="16"/>
      <c r="BI1985" s="16"/>
      <c r="BJ1985" s="16"/>
      <c r="CA1985" s="17"/>
    </row>
    <row r="1986" spans="45:79">
      <c r="AS1986" s="15"/>
      <c r="AZ1986" s="16"/>
      <c r="BA1986" s="16"/>
      <c r="BB1986" s="16"/>
      <c r="BC1986" s="16"/>
      <c r="BD1986" s="16"/>
      <c r="BE1986" s="16"/>
      <c r="BF1986" s="16"/>
      <c r="BG1986" s="16"/>
      <c r="BH1986" s="16"/>
      <c r="BI1986" s="16"/>
      <c r="BJ1986" s="16"/>
      <c r="CA1986" s="17"/>
    </row>
    <row r="1987" spans="45:79">
      <c r="AS1987" s="15"/>
      <c r="AZ1987" s="16"/>
      <c r="BA1987" s="16"/>
      <c r="BB1987" s="16"/>
      <c r="BC1987" s="16"/>
      <c r="BD1987" s="16"/>
      <c r="BE1987" s="16"/>
      <c r="BF1987" s="16"/>
      <c r="BG1987" s="16"/>
      <c r="BH1987" s="16"/>
      <c r="BI1987" s="16"/>
      <c r="BJ1987" s="16"/>
      <c r="CA1987" s="17"/>
    </row>
    <row r="1988" spans="45:79">
      <c r="AS1988" s="15"/>
      <c r="AZ1988" s="16"/>
      <c r="BA1988" s="16"/>
      <c r="BB1988" s="16"/>
      <c r="BC1988" s="16"/>
      <c r="BD1988" s="16"/>
      <c r="BE1988" s="16"/>
      <c r="BF1988" s="16"/>
      <c r="BG1988" s="16"/>
      <c r="BH1988" s="16"/>
      <c r="BI1988" s="16"/>
      <c r="BJ1988" s="16"/>
      <c r="CA1988" s="17"/>
    </row>
    <row r="1989" spans="45:79">
      <c r="AS1989" s="15"/>
      <c r="AZ1989" s="16"/>
      <c r="BA1989" s="16"/>
      <c r="BB1989" s="16"/>
      <c r="BC1989" s="16"/>
      <c r="BD1989" s="16"/>
      <c r="BE1989" s="16"/>
      <c r="BF1989" s="16"/>
      <c r="BG1989" s="16"/>
      <c r="BH1989" s="16"/>
      <c r="BI1989" s="16"/>
      <c r="BJ1989" s="16"/>
      <c r="CA1989" s="17"/>
    </row>
    <row r="1990" spans="45:79">
      <c r="AS1990" s="15"/>
      <c r="AZ1990" s="16"/>
      <c r="BA1990" s="16"/>
      <c r="BB1990" s="16"/>
      <c r="BC1990" s="16"/>
      <c r="BD1990" s="16"/>
      <c r="BE1990" s="16"/>
      <c r="BF1990" s="16"/>
      <c r="BG1990" s="16"/>
      <c r="BH1990" s="16"/>
      <c r="BI1990" s="16"/>
      <c r="BJ1990" s="16"/>
      <c r="CA1990" s="17"/>
    </row>
    <row r="1991" spans="45:79">
      <c r="AS1991" s="15"/>
      <c r="AZ1991" s="16"/>
      <c r="BA1991" s="16"/>
      <c r="BB1991" s="16"/>
      <c r="BC1991" s="16"/>
      <c r="BD1991" s="16"/>
      <c r="BE1991" s="16"/>
      <c r="BF1991" s="16"/>
      <c r="BG1991" s="16"/>
      <c r="BH1991" s="16"/>
      <c r="BI1991" s="16"/>
      <c r="BJ1991" s="16"/>
      <c r="CA1991" s="17"/>
    </row>
    <row r="1992" spans="45:79">
      <c r="AS1992" s="15"/>
      <c r="AZ1992" s="16"/>
      <c r="BA1992" s="16"/>
      <c r="BB1992" s="16"/>
      <c r="BC1992" s="16"/>
      <c r="BD1992" s="16"/>
      <c r="BE1992" s="16"/>
      <c r="BF1992" s="16"/>
      <c r="BG1992" s="16"/>
      <c r="BH1992" s="16"/>
      <c r="BI1992" s="16"/>
      <c r="BJ1992" s="16"/>
      <c r="CA1992" s="17"/>
    </row>
    <row r="1993" spans="45:79">
      <c r="AS1993" s="15"/>
      <c r="AZ1993" s="16"/>
      <c r="BA1993" s="16"/>
      <c r="BB1993" s="16"/>
      <c r="BC1993" s="16"/>
      <c r="BD1993" s="16"/>
      <c r="BE1993" s="16"/>
      <c r="BF1993" s="16"/>
      <c r="BG1993" s="16"/>
      <c r="BH1993" s="16"/>
      <c r="BI1993" s="16"/>
      <c r="BJ1993" s="16"/>
      <c r="CA1993" s="17"/>
    </row>
    <row r="1994" spans="45:79">
      <c r="AS1994" s="15"/>
      <c r="AZ1994" s="16"/>
      <c r="BA1994" s="16"/>
      <c r="BB1994" s="16"/>
      <c r="BC1994" s="16"/>
      <c r="BD1994" s="16"/>
      <c r="BE1994" s="16"/>
      <c r="BF1994" s="16"/>
      <c r="BG1994" s="16"/>
      <c r="BH1994" s="16"/>
      <c r="BI1994" s="16"/>
      <c r="BJ1994" s="16"/>
      <c r="CA1994" s="17"/>
    </row>
    <row r="1995" spans="45:79">
      <c r="AS1995" s="15"/>
      <c r="AZ1995" s="16"/>
      <c r="BA1995" s="16"/>
      <c r="BB1995" s="16"/>
      <c r="BC1995" s="16"/>
      <c r="BD1995" s="16"/>
      <c r="BE1995" s="16"/>
      <c r="BF1995" s="16"/>
      <c r="BG1995" s="16"/>
      <c r="BH1995" s="16"/>
      <c r="BI1995" s="16"/>
      <c r="BJ1995" s="16"/>
      <c r="CA1995" s="17"/>
    </row>
    <row r="1996" spans="45:79">
      <c r="AS1996" s="15"/>
      <c r="AZ1996" s="16"/>
      <c r="BA1996" s="16"/>
      <c r="BB1996" s="16"/>
      <c r="BC1996" s="16"/>
      <c r="BD1996" s="16"/>
      <c r="BE1996" s="16"/>
      <c r="BF1996" s="16"/>
      <c r="BG1996" s="16"/>
      <c r="BH1996" s="16"/>
      <c r="BI1996" s="16"/>
      <c r="BJ1996" s="16"/>
      <c r="CA1996" s="17"/>
    </row>
    <row r="1997" spans="45:79">
      <c r="AS1997" s="15"/>
      <c r="AZ1997" s="16"/>
      <c r="BA1997" s="16"/>
      <c r="BB1997" s="16"/>
      <c r="BC1997" s="16"/>
      <c r="BD1997" s="16"/>
      <c r="BE1997" s="16"/>
      <c r="BF1997" s="16"/>
      <c r="BG1997" s="16"/>
      <c r="BH1997" s="16"/>
      <c r="BI1997" s="16"/>
      <c r="BJ1997" s="16"/>
      <c r="CA1997" s="17"/>
    </row>
    <row r="1998" spans="45:79">
      <c r="AS1998" s="15"/>
      <c r="AZ1998" s="16"/>
      <c r="BA1998" s="16"/>
      <c r="BB1998" s="16"/>
      <c r="BC1998" s="16"/>
      <c r="BD1998" s="16"/>
      <c r="BE1998" s="16"/>
      <c r="BF1998" s="16"/>
      <c r="BG1998" s="16"/>
      <c r="BH1998" s="16"/>
      <c r="BI1998" s="16"/>
      <c r="BJ1998" s="16"/>
      <c r="CA1998" s="17"/>
    </row>
    <row r="1999" spans="45:79">
      <c r="AS1999" s="15"/>
      <c r="AZ1999" s="16"/>
      <c r="BA1999" s="16"/>
      <c r="BB1999" s="16"/>
      <c r="BC1999" s="16"/>
      <c r="BD1999" s="16"/>
      <c r="BE1999" s="16"/>
      <c r="BF1999" s="16"/>
      <c r="BG1999" s="16"/>
      <c r="BH1999" s="16"/>
      <c r="BI1999" s="16"/>
      <c r="BJ1999" s="16"/>
      <c r="CA1999" s="17"/>
    </row>
    <row r="2000" spans="45:79">
      <c r="AS2000" s="15"/>
      <c r="AZ2000" s="16"/>
      <c r="BA2000" s="16"/>
      <c r="BB2000" s="16"/>
      <c r="BC2000" s="16"/>
      <c r="BD2000" s="16"/>
      <c r="BE2000" s="16"/>
      <c r="BF2000" s="16"/>
      <c r="BG2000" s="16"/>
      <c r="BH2000" s="16"/>
      <c r="BI2000" s="16"/>
      <c r="BJ2000" s="16"/>
      <c r="CA2000" s="17"/>
    </row>
    <row r="2001" spans="45:79">
      <c r="AS2001" s="15"/>
      <c r="AZ2001" s="16"/>
      <c r="BA2001" s="16"/>
      <c r="BB2001" s="16"/>
      <c r="BC2001" s="16"/>
      <c r="BD2001" s="16"/>
      <c r="BE2001" s="16"/>
      <c r="BF2001" s="16"/>
      <c r="BG2001" s="16"/>
      <c r="BH2001" s="16"/>
      <c r="BI2001" s="16"/>
      <c r="BJ2001" s="16"/>
      <c r="CA2001" s="17"/>
    </row>
    <row r="2002" spans="45:79">
      <c r="AS2002" s="15"/>
      <c r="AZ2002" s="16"/>
      <c r="BA2002" s="16"/>
      <c r="BB2002" s="16"/>
      <c r="BC2002" s="16"/>
      <c r="BD2002" s="16"/>
      <c r="BE2002" s="16"/>
      <c r="BF2002" s="16"/>
      <c r="BG2002" s="16"/>
      <c r="BH2002" s="16"/>
      <c r="BI2002" s="16"/>
      <c r="BJ2002" s="16"/>
      <c r="CA2002" s="17"/>
    </row>
    <row r="2003" spans="45:79">
      <c r="AS2003" s="15"/>
      <c r="AZ2003" s="16"/>
      <c r="BA2003" s="16"/>
      <c r="BB2003" s="16"/>
      <c r="BC2003" s="16"/>
      <c r="BD2003" s="16"/>
      <c r="BE2003" s="16"/>
      <c r="BF2003" s="16"/>
      <c r="BG2003" s="16"/>
      <c r="BH2003" s="16"/>
      <c r="BI2003" s="16"/>
      <c r="BJ2003" s="16"/>
      <c r="CA2003" s="17"/>
    </row>
    <row r="2004" spans="45:79">
      <c r="AS2004" s="15"/>
      <c r="AZ2004" s="16"/>
      <c r="BA2004" s="16"/>
      <c r="BB2004" s="16"/>
      <c r="BC2004" s="16"/>
      <c r="BD2004" s="16"/>
      <c r="BE2004" s="16"/>
      <c r="BF2004" s="16"/>
      <c r="BG2004" s="16"/>
      <c r="BH2004" s="16"/>
      <c r="BI2004" s="16"/>
      <c r="BJ2004" s="16"/>
      <c r="CA2004" s="17"/>
    </row>
    <row r="2005" spans="45:79">
      <c r="AS2005" s="15"/>
      <c r="AZ2005" s="16"/>
      <c r="BA2005" s="16"/>
      <c r="BB2005" s="16"/>
      <c r="BC2005" s="16"/>
      <c r="BD2005" s="16"/>
      <c r="BE2005" s="16"/>
      <c r="BF2005" s="16"/>
      <c r="BG2005" s="16"/>
      <c r="BH2005" s="16"/>
      <c r="BI2005" s="16"/>
      <c r="BJ2005" s="16"/>
      <c r="CA2005" s="17"/>
    </row>
    <row r="2006" spans="45:79">
      <c r="AS2006" s="15"/>
      <c r="AZ2006" s="16"/>
      <c r="BA2006" s="16"/>
      <c r="BB2006" s="16"/>
      <c r="BC2006" s="16"/>
      <c r="BD2006" s="16"/>
      <c r="BE2006" s="16"/>
      <c r="BF2006" s="16"/>
      <c r="BG2006" s="16"/>
      <c r="BH2006" s="16"/>
      <c r="BI2006" s="16"/>
      <c r="BJ2006" s="16"/>
      <c r="CA2006" s="17"/>
    </row>
    <row r="2007" spans="45:79">
      <c r="AS2007" s="15"/>
      <c r="AZ2007" s="16"/>
      <c r="BA2007" s="16"/>
      <c r="BB2007" s="16"/>
      <c r="BC2007" s="16"/>
      <c r="BD2007" s="16"/>
      <c r="BE2007" s="16"/>
      <c r="BF2007" s="16"/>
      <c r="BG2007" s="16"/>
      <c r="BH2007" s="16"/>
      <c r="BI2007" s="16"/>
      <c r="BJ2007" s="16"/>
      <c r="CA2007" s="17"/>
    </row>
    <row r="2008" spans="45:79">
      <c r="AS2008" s="15"/>
      <c r="AZ2008" s="16"/>
      <c r="BA2008" s="16"/>
      <c r="BB2008" s="16"/>
      <c r="BC2008" s="16"/>
      <c r="BD2008" s="16"/>
      <c r="BE2008" s="16"/>
      <c r="BF2008" s="16"/>
      <c r="BG2008" s="16"/>
      <c r="BH2008" s="16"/>
      <c r="BI2008" s="16"/>
      <c r="BJ2008" s="16"/>
      <c r="CA2008" s="17"/>
    </row>
    <row r="2009" spans="45:79">
      <c r="AS2009" s="15"/>
      <c r="AZ2009" s="16"/>
      <c r="BA2009" s="16"/>
      <c r="BB2009" s="16"/>
      <c r="BC2009" s="16"/>
      <c r="BD2009" s="16"/>
      <c r="BE2009" s="16"/>
      <c r="BF2009" s="16"/>
      <c r="BG2009" s="16"/>
      <c r="BH2009" s="16"/>
      <c r="BI2009" s="16"/>
      <c r="BJ2009" s="16"/>
      <c r="CA2009" s="17"/>
    </row>
    <row r="2010" spans="45:79">
      <c r="AS2010" s="15"/>
      <c r="AZ2010" s="16"/>
      <c r="BA2010" s="16"/>
      <c r="BB2010" s="16"/>
      <c r="BC2010" s="16"/>
      <c r="BD2010" s="16"/>
      <c r="BE2010" s="16"/>
      <c r="BF2010" s="16"/>
      <c r="BG2010" s="16"/>
      <c r="BH2010" s="16"/>
      <c r="BI2010" s="16"/>
      <c r="BJ2010" s="16"/>
      <c r="CA2010" s="17"/>
    </row>
    <row r="2011" spans="45:79">
      <c r="AS2011" s="15"/>
      <c r="AZ2011" s="16"/>
      <c r="BA2011" s="16"/>
      <c r="BB2011" s="16"/>
      <c r="BC2011" s="16"/>
      <c r="BD2011" s="16"/>
      <c r="BE2011" s="16"/>
      <c r="BF2011" s="16"/>
      <c r="BG2011" s="16"/>
      <c r="BH2011" s="16"/>
      <c r="BI2011" s="16"/>
      <c r="BJ2011" s="16"/>
      <c r="CA2011" s="17"/>
    </row>
    <row r="2012" spans="45:79">
      <c r="AS2012" s="15"/>
      <c r="AZ2012" s="16"/>
      <c r="BA2012" s="16"/>
      <c r="BB2012" s="16"/>
      <c r="BC2012" s="16"/>
      <c r="BD2012" s="16"/>
      <c r="BE2012" s="16"/>
      <c r="BF2012" s="16"/>
      <c r="BG2012" s="16"/>
      <c r="BH2012" s="16"/>
      <c r="BI2012" s="16"/>
      <c r="BJ2012" s="16"/>
      <c r="CA2012" s="17"/>
    </row>
    <row r="2013" spans="45:79">
      <c r="AS2013" s="15"/>
      <c r="AZ2013" s="16"/>
      <c r="BA2013" s="16"/>
      <c r="BB2013" s="16"/>
      <c r="BC2013" s="16"/>
      <c r="BD2013" s="16"/>
      <c r="BE2013" s="16"/>
      <c r="BF2013" s="16"/>
      <c r="BG2013" s="16"/>
      <c r="BH2013" s="16"/>
      <c r="BI2013" s="16"/>
      <c r="BJ2013" s="16"/>
      <c r="CA2013" s="17"/>
    </row>
    <row r="2014" spans="45:79">
      <c r="AS2014" s="15"/>
      <c r="AZ2014" s="16"/>
      <c r="BA2014" s="16"/>
      <c r="BB2014" s="16"/>
      <c r="BC2014" s="16"/>
      <c r="BD2014" s="16"/>
      <c r="BE2014" s="16"/>
      <c r="BF2014" s="16"/>
      <c r="BG2014" s="16"/>
      <c r="BH2014" s="16"/>
      <c r="BI2014" s="16"/>
      <c r="BJ2014" s="16"/>
      <c r="CA2014" s="17"/>
    </row>
    <row r="2015" spans="45:79">
      <c r="AS2015" s="15"/>
      <c r="AZ2015" s="16"/>
      <c r="BA2015" s="16"/>
      <c r="BB2015" s="16"/>
      <c r="BC2015" s="16"/>
      <c r="BD2015" s="16"/>
      <c r="BE2015" s="16"/>
      <c r="BF2015" s="16"/>
      <c r="BG2015" s="16"/>
      <c r="BH2015" s="16"/>
      <c r="BI2015" s="16"/>
      <c r="BJ2015" s="16"/>
      <c r="CA2015" s="17"/>
    </row>
    <row r="2016" spans="45:79">
      <c r="AS2016" s="15"/>
      <c r="AZ2016" s="16"/>
      <c r="BA2016" s="16"/>
      <c r="BB2016" s="16"/>
      <c r="BC2016" s="16"/>
      <c r="BD2016" s="16"/>
      <c r="BE2016" s="16"/>
      <c r="BF2016" s="16"/>
      <c r="BG2016" s="16"/>
      <c r="BH2016" s="16"/>
      <c r="BI2016" s="16"/>
      <c r="BJ2016" s="16"/>
      <c r="CA2016" s="17"/>
    </row>
    <row r="2017" spans="45:79">
      <c r="AS2017" s="15"/>
      <c r="AZ2017" s="16"/>
      <c r="BA2017" s="16"/>
      <c r="BB2017" s="16"/>
      <c r="BC2017" s="16"/>
      <c r="BD2017" s="16"/>
      <c r="BE2017" s="16"/>
      <c r="BF2017" s="16"/>
      <c r="BG2017" s="16"/>
      <c r="BH2017" s="16"/>
      <c r="BI2017" s="16"/>
      <c r="BJ2017" s="16"/>
      <c r="CA2017" s="17"/>
    </row>
    <row r="2018" spans="45:79">
      <c r="AS2018" s="15"/>
      <c r="AZ2018" s="16"/>
      <c r="BA2018" s="16"/>
      <c r="BB2018" s="16"/>
      <c r="BC2018" s="16"/>
      <c r="BD2018" s="16"/>
      <c r="BE2018" s="16"/>
      <c r="BF2018" s="16"/>
      <c r="BG2018" s="16"/>
      <c r="BH2018" s="16"/>
      <c r="BI2018" s="16"/>
      <c r="BJ2018" s="16"/>
      <c r="CA2018" s="17"/>
    </row>
    <row r="2019" spans="45:79">
      <c r="AS2019" s="15"/>
      <c r="AZ2019" s="16"/>
      <c r="BA2019" s="16"/>
      <c r="BB2019" s="16"/>
      <c r="BC2019" s="16"/>
      <c r="BD2019" s="16"/>
      <c r="BE2019" s="16"/>
      <c r="BF2019" s="16"/>
      <c r="BG2019" s="16"/>
      <c r="BH2019" s="16"/>
      <c r="BI2019" s="16"/>
      <c r="BJ2019" s="16"/>
      <c r="CA2019" s="17"/>
    </row>
    <row r="2020" spans="45:79">
      <c r="AS2020" s="15"/>
      <c r="AZ2020" s="16"/>
      <c r="BA2020" s="16"/>
      <c r="BB2020" s="16"/>
      <c r="BC2020" s="16"/>
      <c r="BD2020" s="16"/>
      <c r="BE2020" s="16"/>
      <c r="BF2020" s="16"/>
      <c r="BG2020" s="16"/>
      <c r="BH2020" s="16"/>
      <c r="BI2020" s="16"/>
      <c r="BJ2020" s="16"/>
      <c r="CA2020" s="17"/>
    </row>
    <row r="2021" spans="45:79">
      <c r="AS2021" s="15"/>
      <c r="AZ2021" s="16"/>
      <c r="BA2021" s="16"/>
      <c r="BB2021" s="16"/>
      <c r="BC2021" s="16"/>
      <c r="BD2021" s="16"/>
      <c r="BE2021" s="16"/>
      <c r="BF2021" s="16"/>
      <c r="BG2021" s="16"/>
      <c r="BH2021" s="16"/>
      <c r="BI2021" s="16"/>
      <c r="BJ2021" s="16"/>
      <c r="CA2021" s="17"/>
    </row>
    <row r="2022" spans="45:79">
      <c r="AS2022" s="15"/>
      <c r="AZ2022" s="16"/>
      <c r="BA2022" s="16"/>
      <c r="BB2022" s="16"/>
      <c r="BC2022" s="16"/>
      <c r="BD2022" s="16"/>
      <c r="BE2022" s="16"/>
      <c r="BF2022" s="16"/>
      <c r="BG2022" s="16"/>
      <c r="BH2022" s="16"/>
      <c r="BI2022" s="16"/>
      <c r="BJ2022" s="16"/>
      <c r="CA2022" s="17"/>
    </row>
    <row r="2023" spans="45:79">
      <c r="AS2023" s="15"/>
      <c r="AZ2023" s="16"/>
      <c r="BA2023" s="16"/>
      <c r="BB2023" s="16"/>
      <c r="BC2023" s="16"/>
      <c r="BD2023" s="16"/>
      <c r="BE2023" s="16"/>
      <c r="BF2023" s="16"/>
      <c r="BG2023" s="16"/>
      <c r="BH2023" s="16"/>
      <c r="BI2023" s="16"/>
      <c r="BJ2023" s="16"/>
      <c r="CA2023" s="17"/>
    </row>
    <row r="2024" spans="45:79">
      <c r="AS2024" s="15"/>
      <c r="AZ2024" s="16"/>
      <c r="BA2024" s="16"/>
      <c r="BB2024" s="16"/>
      <c r="BC2024" s="16"/>
      <c r="BD2024" s="16"/>
      <c r="BE2024" s="16"/>
      <c r="BF2024" s="16"/>
      <c r="BG2024" s="16"/>
      <c r="BH2024" s="16"/>
      <c r="BI2024" s="16"/>
      <c r="BJ2024" s="16"/>
      <c r="CA2024" s="17"/>
    </row>
    <row r="2025" spans="45:79">
      <c r="AS2025" s="15"/>
      <c r="AZ2025" s="16"/>
      <c r="BA2025" s="16"/>
      <c r="BB2025" s="16"/>
      <c r="BC2025" s="16"/>
      <c r="BD2025" s="16"/>
      <c r="BE2025" s="16"/>
      <c r="BF2025" s="16"/>
      <c r="BG2025" s="16"/>
      <c r="BH2025" s="16"/>
      <c r="BI2025" s="16"/>
      <c r="BJ2025" s="16"/>
      <c r="CA2025" s="17"/>
    </row>
    <row r="2026" spans="45:79">
      <c r="AS2026" s="15"/>
      <c r="AZ2026" s="16"/>
      <c r="BA2026" s="16"/>
      <c r="BB2026" s="16"/>
      <c r="BC2026" s="16"/>
      <c r="BD2026" s="16"/>
      <c r="BE2026" s="16"/>
      <c r="BF2026" s="16"/>
      <c r="BG2026" s="16"/>
      <c r="BH2026" s="16"/>
      <c r="BI2026" s="16"/>
      <c r="BJ2026" s="16"/>
      <c r="CA2026" s="17"/>
    </row>
    <row r="2027" spans="45:79">
      <c r="AS2027" s="15"/>
      <c r="AZ2027" s="16"/>
      <c r="BA2027" s="16"/>
      <c r="BB2027" s="16"/>
      <c r="BC2027" s="16"/>
      <c r="BD2027" s="16"/>
      <c r="BE2027" s="16"/>
      <c r="BF2027" s="16"/>
      <c r="BG2027" s="16"/>
      <c r="BH2027" s="16"/>
      <c r="BI2027" s="16"/>
      <c r="BJ2027" s="16"/>
      <c r="CA2027" s="17"/>
    </row>
    <row r="2028" spans="45:79">
      <c r="AS2028" s="15"/>
      <c r="AZ2028" s="16"/>
      <c r="BA2028" s="16"/>
      <c r="BB2028" s="16"/>
      <c r="BC2028" s="16"/>
      <c r="BD2028" s="16"/>
      <c r="BE2028" s="16"/>
      <c r="BF2028" s="16"/>
      <c r="BG2028" s="16"/>
      <c r="BH2028" s="16"/>
      <c r="BI2028" s="16"/>
      <c r="BJ2028" s="16"/>
      <c r="CA2028" s="17"/>
    </row>
    <row r="2029" spans="45:79">
      <c r="AS2029" s="15"/>
      <c r="AZ2029" s="16"/>
      <c r="BA2029" s="16"/>
      <c r="BB2029" s="16"/>
      <c r="BC2029" s="16"/>
      <c r="BD2029" s="16"/>
      <c r="BE2029" s="16"/>
      <c r="BF2029" s="16"/>
      <c r="BG2029" s="16"/>
      <c r="BH2029" s="16"/>
      <c r="BI2029" s="16"/>
      <c r="BJ2029" s="16"/>
      <c r="CA2029" s="17"/>
    </row>
    <row r="2030" spans="45:79">
      <c r="AS2030" s="15"/>
      <c r="AZ2030" s="16"/>
      <c r="BA2030" s="16"/>
      <c r="BB2030" s="16"/>
      <c r="BC2030" s="16"/>
      <c r="BD2030" s="16"/>
      <c r="BE2030" s="16"/>
      <c r="BF2030" s="16"/>
      <c r="BG2030" s="16"/>
      <c r="BH2030" s="16"/>
      <c r="BI2030" s="16"/>
      <c r="BJ2030" s="16"/>
      <c r="CA2030" s="17"/>
    </row>
    <row r="2031" spans="45:79">
      <c r="AS2031" s="15"/>
      <c r="AZ2031" s="16"/>
      <c r="BA2031" s="16"/>
      <c r="BB2031" s="16"/>
      <c r="BC2031" s="16"/>
      <c r="BD2031" s="16"/>
      <c r="BE2031" s="16"/>
      <c r="BF2031" s="16"/>
      <c r="BG2031" s="16"/>
      <c r="BH2031" s="16"/>
      <c r="BI2031" s="16"/>
      <c r="BJ2031" s="16"/>
      <c r="CA2031" s="17"/>
    </row>
    <row r="2032" spans="45:79">
      <c r="AS2032" s="15"/>
      <c r="AZ2032" s="16"/>
      <c r="BA2032" s="16"/>
      <c r="BB2032" s="16"/>
      <c r="BC2032" s="16"/>
      <c r="BD2032" s="16"/>
      <c r="BE2032" s="16"/>
      <c r="BF2032" s="16"/>
      <c r="BG2032" s="16"/>
      <c r="BH2032" s="16"/>
      <c r="BI2032" s="16"/>
      <c r="BJ2032" s="16"/>
      <c r="CA2032" s="17"/>
    </row>
    <row r="2033" spans="45:79">
      <c r="AS2033" s="15"/>
      <c r="AZ2033" s="16"/>
      <c r="BA2033" s="16"/>
      <c r="BB2033" s="16"/>
      <c r="BC2033" s="16"/>
      <c r="BD2033" s="16"/>
      <c r="BE2033" s="16"/>
      <c r="BF2033" s="16"/>
      <c r="BG2033" s="16"/>
      <c r="BH2033" s="16"/>
      <c r="BI2033" s="16"/>
      <c r="BJ2033" s="16"/>
      <c r="CA2033" s="17"/>
    </row>
    <row r="2034" spans="45:79">
      <c r="AS2034" s="15"/>
      <c r="AZ2034" s="16"/>
      <c r="BA2034" s="16"/>
      <c r="BB2034" s="16"/>
      <c r="BC2034" s="16"/>
      <c r="BD2034" s="16"/>
      <c r="BE2034" s="16"/>
      <c r="BF2034" s="16"/>
      <c r="BG2034" s="16"/>
      <c r="BH2034" s="16"/>
      <c r="BI2034" s="16"/>
      <c r="BJ2034" s="16"/>
      <c r="CA2034" s="17"/>
    </row>
    <row r="2035" spans="45:79">
      <c r="AS2035" s="15"/>
      <c r="AZ2035" s="16"/>
      <c r="BA2035" s="16"/>
      <c r="BB2035" s="16"/>
      <c r="BC2035" s="16"/>
      <c r="BD2035" s="16"/>
      <c r="BE2035" s="16"/>
      <c r="BF2035" s="16"/>
      <c r="BG2035" s="16"/>
      <c r="BH2035" s="16"/>
      <c r="BI2035" s="16"/>
      <c r="BJ2035" s="16"/>
      <c r="CA2035" s="17"/>
    </row>
    <row r="2036" spans="45:79">
      <c r="AS2036" s="15"/>
      <c r="AZ2036" s="16"/>
      <c r="BA2036" s="16"/>
      <c r="BB2036" s="16"/>
      <c r="BC2036" s="16"/>
      <c r="BD2036" s="16"/>
      <c r="BE2036" s="16"/>
      <c r="BF2036" s="16"/>
      <c r="BG2036" s="16"/>
      <c r="BH2036" s="16"/>
      <c r="BI2036" s="16"/>
      <c r="BJ2036" s="16"/>
      <c r="CA2036" s="17"/>
    </row>
    <row r="2037" spans="45:79">
      <c r="AS2037" s="15"/>
      <c r="AZ2037" s="16"/>
      <c r="BA2037" s="16"/>
      <c r="BB2037" s="16"/>
      <c r="BC2037" s="16"/>
      <c r="BD2037" s="16"/>
      <c r="BE2037" s="16"/>
      <c r="BF2037" s="16"/>
      <c r="BG2037" s="16"/>
      <c r="BH2037" s="16"/>
      <c r="BI2037" s="16"/>
      <c r="BJ2037" s="16"/>
      <c r="CA2037" s="17"/>
    </row>
    <row r="2038" spans="45:79">
      <c r="AS2038" s="15"/>
      <c r="AZ2038" s="16"/>
      <c r="BA2038" s="16"/>
      <c r="BB2038" s="16"/>
      <c r="BC2038" s="16"/>
      <c r="BD2038" s="16"/>
      <c r="BE2038" s="16"/>
      <c r="BF2038" s="16"/>
      <c r="BG2038" s="16"/>
      <c r="BH2038" s="16"/>
      <c r="BI2038" s="16"/>
      <c r="BJ2038" s="16"/>
      <c r="CA2038" s="17"/>
    </row>
    <row r="2039" spans="45:79">
      <c r="AS2039" s="15"/>
      <c r="AZ2039" s="16"/>
      <c r="BA2039" s="16"/>
      <c r="BB2039" s="16"/>
      <c r="BC2039" s="16"/>
      <c r="BD2039" s="16"/>
      <c r="BE2039" s="16"/>
      <c r="BF2039" s="16"/>
      <c r="BG2039" s="16"/>
      <c r="BH2039" s="16"/>
      <c r="BI2039" s="16"/>
      <c r="BJ2039" s="16"/>
      <c r="CA2039" s="17"/>
    </row>
    <row r="2040" spans="45:79">
      <c r="AS2040" s="15"/>
      <c r="AZ2040" s="16"/>
      <c r="BA2040" s="16"/>
      <c r="BB2040" s="16"/>
      <c r="BC2040" s="16"/>
      <c r="BD2040" s="16"/>
      <c r="BE2040" s="16"/>
      <c r="BF2040" s="16"/>
      <c r="BG2040" s="16"/>
      <c r="BH2040" s="16"/>
      <c r="BI2040" s="16"/>
      <c r="BJ2040" s="16"/>
      <c r="CA2040" s="17"/>
    </row>
    <row r="2041" spans="45:79">
      <c r="AS2041" s="15"/>
      <c r="AZ2041" s="16"/>
      <c r="BA2041" s="16"/>
      <c r="BB2041" s="16"/>
      <c r="BC2041" s="16"/>
      <c r="BD2041" s="16"/>
      <c r="BE2041" s="16"/>
      <c r="BF2041" s="16"/>
      <c r="BG2041" s="16"/>
      <c r="BH2041" s="16"/>
      <c r="BI2041" s="16"/>
      <c r="BJ2041" s="16"/>
      <c r="CA2041" s="17"/>
    </row>
    <row r="2042" spans="45:79">
      <c r="AS2042" s="15"/>
      <c r="AZ2042" s="16"/>
      <c r="BA2042" s="16"/>
      <c r="BB2042" s="16"/>
      <c r="BC2042" s="16"/>
      <c r="BD2042" s="16"/>
      <c r="BE2042" s="16"/>
      <c r="BF2042" s="16"/>
      <c r="BG2042" s="16"/>
      <c r="BH2042" s="16"/>
      <c r="BI2042" s="16"/>
      <c r="BJ2042" s="16"/>
      <c r="CA2042" s="17"/>
    </row>
    <row r="2043" spans="45:79">
      <c r="AS2043" s="15"/>
      <c r="AZ2043" s="16"/>
      <c r="BA2043" s="16"/>
      <c r="BB2043" s="16"/>
      <c r="BC2043" s="16"/>
      <c r="BD2043" s="16"/>
      <c r="BE2043" s="16"/>
      <c r="BF2043" s="16"/>
      <c r="BG2043" s="16"/>
      <c r="BH2043" s="16"/>
      <c r="BI2043" s="16"/>
      <c r="BJ2043" s="16"/>
      <c r="CA2043" s="17"/>
    </row>
    <row r="2044" spans="45:79">
      <c r="AS2044" s="15"/>
      <c r="AZ2044" s="16"/>
      <c r="BA2044" s="16"/>
      <c r="BB2044" s="16"/>
      <c r="BC2044" s="16"/>
      <c r="BD2044" s="16"/>
      <c r="BE2044" s="16"/>
      <c r="BF2044" s="16"/>
      <c r="BG2044" s="16"/>
      <c r="BH2044" s="16"/>
      <c r="BI2044" s="16"/>
      <c r="BJ2044" s="16"/>
      <c r="CA2044" s="17"/>
    </row>
    <row r="2045" spans="45:79">
      <c r="AS2045" s="15"/>
      <c r="AZ2045" s="16"/>
      <c r="BA2045" s="16"/>
      <c r="BB2045" s="16"/>
      <c r="BC2045" s="16"/>
      <c r="BD2045" s="16"/>
      <c r="BE2045" s="16"/>
      <c r="BF2045" s="16"/>
      <c r="BG2045" s="16"/>
      <c r="BH2045" s="16"/>
      <c r="BI2045" s="16"/>
      <c r="BJ2045" s="16"/>
      <c r="CA2045" s="17"/>
    </row>
    <row r="2046" spans="45:79">
      <c r="AS2046" s="15"/>
      <c r="AZ2046" s="16"/>
      <c r="BA2046" s="16"/>
      <c r="BB2046" s="16"/>
      <c r="BC2046" s="16"/>
      <c r="BD2046" s="16"/>
      <c r="BE2046" s="16"/>
      <c r="BF2046" s="16"/>
      <c r="BG2046" s="16"/>
      <c r="BH2046" s="16"/>
      <c r="BI2046" s="16"/>
      <c r="BJ2046" s="16"/>
      <c r="CA2046" s="17"/>
    </row>
    <row r="2047" spans="45:79">
      <c r="AS2047" s="15"/>
      <c r="AZ2047" s="16"/>
      <c r="BA2047" s="16"/>
      <c r="BB2047" s="16"/>
      <c r="BC2047" s="16"/>
      <c r="BD2047" s="16"/>
      <c r="BE2047" s="16"/>
      <c r="BF2047" s="16"/>
      <c r="BG2047" s="16"/>
      <c r="BH2047" s="16"/>
      <c r="BI2047" s="16"/>
      <c r="BJ2047" s="16"/>
      <c r="CA2047" s="17"/>
    </row>
    <row r="2048" spans="45:79">
      <c r="AS2048" s="15"/>
      <c r="AZ2048" s="16"/>
      <c r="BA2048" s="16"/>
      <c r="BB2048" s="16"/>
      <c r="BC2048" s="16"/>
      <c r="BD2048" s="16"/>
      <c r="BE2048" s="16"/>
      <c r="BF2048" s="16"/>
      <c r="BG2048" s="16"/>
      <c r="BH2048" s="16"/>
      <c r="BI2048" s="16"/>
      <c r="BJ2048" s="16"/>
      <c r="CA204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theme="0" tint="-0.249977111117893"/>
  </sheetPr>
  <dimension ref="A1:N248"/>
  <sheetViews>
    <sheetView topLeftCell="A52" workbookViewId="0">
      <selection activeCell="B88" sqref="B88"/>
    </sheetView>
  </sheetViews>
  <sheetFormatPr defaultRowHeight="15"/>
  <cols>
    <col min="3" max="5" width="9.140625" style="1"/>
    <col min="6" max="8" width="4.7109375" customWidth="1"/>
    <col min="9" max="9" width="3.28515625" customWidth="1"/>
    <col min="10" max="10" width="20" customWidth="1"/>
    <col min="11" max="11" width="9.140625" style="1"/>
    <col min="13" max="13" width="3" customWidth="1"/>
  </cols>
  <sheetData>
    <row r="1" spans="1:14">
      <c r="A1" t="s">
        <v>41</v>
      </c>
      <c r="B1" t="str">
        <f>C1&amp;D1&amp;E1</f>
        <v>000000ZZZZ000000</v>
      </c>
      <c r="C1" s="37" t="s">
        <v>66</v>
      </c>
      <c r="D1" s="1" t="s">
        <v>67</v>
      </c>
      <c r="E1" s="37" t="s">
        <v>66</v>
      </c>
      <c r="F1" s="1" t="s">
        <v>8</v>
      </c>
      <c r="G1" s="1"/>
      <c r="H1" s="1"/>
    </row>
    <row r="2" spans="1:14">
      <c r="A2" t="s">
        <v>68</v>
      </c>
      <c r="B2" t="str">
        <f t="shared" ref="B2:B65" si="0">C2&amp;D2&amp;E2</f>
        <v>000001Q00000B</v>
      </c>
      <c r="C2" s="1" t="str">
        <f>HEX2BIN(F2,6)</f>
        <v>000001</v>
      </c>
      <c r="D2" s="1" t="s">
        <v>69</v>
      </c>
      <c r="F2" s="1" t="s">
        <v>9</v>
      </c>
      <c r="G2" s="1"/>
      <c r="H2" s="1"/>
      <c r="J2" s="38" t="s">
        <v>70</v>
      </c>
      <c r="K2" s="38" t="s">
        <v>71</v>
      </c>
      <c r="M2">
        <v>0</v>
      </c>
      <c r="N2" s="3" t="s">
        <v>72</v>
      </c>
    </row>
    <row r="3" spans="1:14">
      <c r="A3" s="3" t="s">
        <v>73</v>
      </c>
      <c r="B3" t="str">
        <f t="shared" si="0"/>
        <v>000001Q00001B</v>
      </c>
      <c r="C3" s="1" t="str">
        <f>HEX2BIN(F3,6)</f>
        <v>000001</v>
      </c>
      <c r="D3" s="1" t="s">
        <v>74</v>
      </c>
      <c r="F3" s="1" t="s">
        <v>9</v>
      </c>
      <c r="G3" s="1"/>
      <c r="H3" s="1"/>
      <c r="I3" s="38" t="s">
        <v>75</v>
      </c>
      <c r="J3" s="3" t="s">
        <v>76</v>
      </c>
      <c r="K3" s="1">
        <v>6</v>
      </c>
      <c r="M3">
        <f>M2+1</f>
        <v>1</v>
      </c>
      <c r="N3" s="3" t="s">
        <v>77</v>
      </c>
    </row>
    <row r="4" spans="1:14">
      <c r="A4" s="3" t="s">
        <v>78</v>
      </c>
      <c r="B4" t="str">
        <f t="shared" si="0"/>
        <v>000001Q10000B</v>
      </c>
      <c r="C4" s="1" t="str">
        <f>HEX2BIN(F4,6)</f>
        <v>000001</v>
      </c>
      <c r="D4" s="1" t="s">
        <v>79</v>
      </c>
      <c r="F4" s="1" t="s">
        <v>9</v>
      </c>
      <c r="G4" s="1"/>
      <c r="H4" s="1"/>
      <c r="I4" s="38" t="s">
        <v>80</v>
      </c>
      <c r="J4" s="3" t="s">
        <v>81</v>
      </c>
      <c r="K4" s="1">
        <v>6</v>
      </c>
      <c r="M4">
        <f t="shared" ref="M4:M50" si="1">M3+1</f>
        <v>2</v>
      </c>
      <c r="N4" s="3" t="s">
        <v>82</v>
      </c>
    </row>
    <row r="5" spans="1:14">
      <c r="A5" s="3" t="s">
        <v>83</v>
      </c>
      <c r="B5" t="str">
        <f>C5&amp;D5&amp;E5</f>
        <v>000001Q10001B</v>
      </c>
      <c r="C5" s="1" t="str">
        <f>HEX2BIN(F5,6)</f>
        <v>000001</v>
      </c>
      <c r="D5" s="1" t="s">
        <v>84</v>
      </c>
      <c r="F5" s="1" t="s">
        <v>9</v>
      </c>
      <c r="G5" s="1"/>
      <c r="H5" s="1"/>
      <c r="I5" s="38" t="s">
        <v>85</v>
      </c>
      <c r="J5" s="3" t="s">
        <v>86</v>
      </c>
      <c r="K5" s="1">
        <v>6</v>
      </c>
      <c r="M5">
        <f t="shared" si="1"/>
        <v>3</v>
      </c>
      <c r="N5" s="3" t="s">
        <v>87</v>
      </c>
    </row>
    <row r="6" spans="1:14">
      <c r="A6" t="s">
        <v>88</v>
      </c>
      <c r="B6" t="str">
        <f t="shared" si="0"/>
        <v>000010J</v>
      </c>
      <c r="C6" s="1" t="str">
        <f t="shared" ref="C6:C19" si="2">HEX2BIN(F6,6)</f>
        <v>000010</v>
      </c>
      <c r="D6" s="1" t="s">
        <v>89</v>
      </c>
      <c r="F6" s="1" t="s">
        <v>10</v>
      </c>
      <c r="G6" s="1"/>
      <c r="H6" s="1"/>
      <c r="I6" s="38" t="s">
        <v>90</v>
      </c>
      <c r="J6" s="3" t="s">
        <v>91</v>
      </c>
      <c r="K6" s="1">
        <v>6</v>
      </c>
      <c r="M6">
        <f t="shared" si="1"/>
        <v>4</v>
      </c>
      <c r="N6" s="3" t="s">
        <v>92</v>
      </c>
    </row>
    <row r="7" spans="1:14">
      <c r="A7" t="s">
        <v>93</v>
      </c>
      <c r="B7" t="str">
        <f t="shared" si="0"/>
        <v>000011J</v>
      </c>
      <c r="C7" s="1" t="str">
        <f t="shared" si="2"/>
        <v>000011</v>
      </c>
      <c r="D7" s="1" t="s">
        <v>89</v>
      </c>
      <c r="F7" s="1" t="s">
        <v>11</v>
      </c>
      <c r="G7" s="1"/>
      <c r="H7" s="1"/>
      <c r="I7" s="38"/>
      <c r="M7">
        <f t="shared" si="1"/>
        <v>5</v>
      </c>
      <c r="N7" s="3" t="s">
        <v>94</v>
      </c>
    </row>
    <row r="8" spans="1:14">
      <c r="A8" t="s">
        <v>95</v>
      </c>
      <c r="B8" t="str">
        <f t="shared" si="0"/>
        <v>000100QWB</v>
      </c>
      <c r="C8" s="1" t="str">
        <f t="shared" si="2"/>
        <v>000100</v>
      </c>
      <c r="D8" s="1" t="s">
        <v>96</v>
      </c>
      <c r="F8" s="1" t="s">
        <v>12</v>
      </c>
      <c r="G8" s="1"/>
      <c r="H8" s="1"/>
      <c r="I8" s="38" t="s">
        <v>97</v>
      </c>
      <c r="J8" s="3" t="s">
        <v>98</v>
      </c>
      <c r="K8" s="1">
        <v>16</v>
      </c>
      <c r="M8">
        <f t="shared" si="1"/>
        <v>6</v>
      </c>
      <c r="N8" s="3" t="s">
        <v>99</v>
      </c>
    </row>
    <row r="9" spans="1:14">
      <c r="A9" t="s">
        <v>100</v>
      </c>
      <c r="B9" t="str">
        <f t="shared" si="0"/>
        <v>000101QWB</v>
      </c>
      <c r="C9" s="1" t="str">
        <f t="shared" si="2"/>
        <v>000101</v>
      </c>
      <c r="D9" s="1" t="s">
        <v>96</v>
      </c>
      <c r="F9" s="1" t="s">
        <v>13</v>
      </c>
      <c r="G9" s="1"/>
      <c r="H9" s="1"/>
      <c r="I9" s="38" t="s">
        <v>89</v>
      </c>
      <c r="J9" s="3" t="s">
        <v>101</v>
      </c>
      <c r="K9" s="1">
        <v>26</v>
      </c>
      <c r="M9">
        <f t="shared" si="1"/>
        <v>7</v>
      </c>
      <c r="N9" s="3" t="s">
        <v>102</v>
      </c>
    </row>
    <row r="10" spans="1:14">
      <c r="A10" t="s">
        <v>103</v>
      </c>
      <c r="B10" t="str">
        <f t="shared" si="0"/>
        <v>000110QZB</v>
      </c>
      <c r="C10" s="1" t="str">
        <f t="shared" si="2"/>
        <v>000110</v>
      </c>
      <c r="D10" s="1" t="s">
        <v>104</v>
      </c>
      <c r="F10" s="1" t="s">
        <v>14</v>
      </c>
      <c r="G10" s="1"/>
      <c r="H10" s="1"/>
      <c r="I10" s="38" t="s">
        <v>105</v>
      </c>
      <c r="J10" s="3" t="s">
        <v>106</v>
      </c>
      <c r="K10" s="1">
        <v>6</v>
      </c>
      <c r="M10">
        <f t="shared" si="1"/>
        <v>8</v>
      </c>
      <c r="N10" s="3" t="s">
        <v>107</v>
      </c>
    </row>
    <row r="11" spans="1:14">
      <c r="A11" t="s">
        <v>108</v>
      </c>
      <c r="B11" t="str">
        <f t="shared" si="0"/>
        <v>000111QZB</v>
      </c>
      <c r="C11" s="1" t="str">
        <f t="shared" si="2"/>
        <v>000111</v>
      </c>
      <c r="D11" s="1" t="s">
        <v>104</v>
      </c>
      <c r="F11" s="1" t="s">
        <v>15</v>
      </c>
      <c r="G11" s="1"/>
      <c r="H11" s="1"/>
      <c r="I11" s="38" t="s">
        <v>109</v>
      </c>
      <c r="J11" s="3" t="s">
        <v>110</v>
      </c>
      <c r="K11" s="1">
        <v>16</v>
      </c>
      <c r="M11">
        <f t="shared" si="1"/>
        <v>9</v>
      </c>
      <c r="N11" s="3" t="s">
        <v>111</v>
      </c>
    </row>
    <row r="12" spans="1:14">
      <c r="A12" t="s">
        <v>112</v>
      </c>
      <c r="B12" t="str">
        <f t="shared" si="0"/>
        <v>001000WQL</v>
      </c>
      <c r="C12" s="1" t="str">
        <f t="shared" si="2"/>
        <v>001000</v>
      </c>
      <c r="D12" s="1" t="s">
        <v>113</v>
      </c>
      <c r="F12" s="1" t="s">
        <v>16</v>
      </c>
      <c r="G12" s="1"/>
      <c r="H12" s="1"/>
      <c r="I12" s="38"/>
      <c r="M12">
        <f t="shared" si="1"/>
        <v>10</v>
      </c>
      <c r="N12" s="3" t="s">
        <v>114</v>
      </c>
    </row>
    <row r="13" spans="1:14">
      <c r="A13" t="s">
        <v>115</v>
      </c>
      <c r="B13" t="str">
        <f t="shared" si="0"/>
        <v>001001WQL</v>
      </c>
      <c r="C13" s="1" t="str">
        <f t="shared" si="2"/>
        <v>001001</v>
      </c>
      <c r="D13" s="1" t="s">
        <v>113</v>
      </c>
      <c r="F13" s="1" t="s">
        <v>17</v>
      </c>
      <c r="G13" s="1"/>
      <c r="H13" s="1"/>
      <c r="I13" s="38" t="s">
        <v>116</v>
      </c>
      <c r="J13" s="3" t="s">
        <v>117</v>
      </c>
      <c r="K13" s="1">
        <v>20</v>
      </c>
      <c r="M13">
        <f t="shared" si="1"/>
        <v>11</v>
      </c>
      <c r="N13" s="3" t="s">
        <v>118</v>
      </c>
    </row>
    <row r="14" spans="1:14">
      <c r="A14" t="s">
        <v>119</v>
      </c>
      <c r="B14" t="str">
        <f t="shared" si="0"/>
        <v>001010WQL</v>
      </c>
      <c r="C14" s="1" t="str">
        <f t="shared" si="2"/>
        <v>001010</v>
      </c>
      <c r="D14" s="1" t="s">
        <v>113</v>
      </c>
      <c r="F14" s="1" t="s">
        <v>18</v>
      </c>
      <c r="G14" s="1"/>
      <c r="H14" s="1"/>
      <c r="I14" s="38"/>
      <c r="J14" s="3"/>
      <c r="M14">
        <f t="shared" si="1"/>
        <v>12</v>
      </c>
      <c r="N14" s="3" t="s">
        <v>120</v>
      </c>
    </row>
    <row r="15" spans="1:14">
      <c r="A15" t="s">
        <v>121</v>
      </c>
      <c r="B15" t="str">
        <f t="shared" si="0"/>
        <v>001011WQL</v>
      </c>
      <c r="C15" s="1" t="str">
        <f t="shared" si="2"/>
        <v>001011</v>
      </c>
      <c r="D15" s="1" t="s">
        <v>113</v>
      </c>
      <c r="F15" s="1" t="s">
        <v>19</v>
      </c>
      <c r="G15" s="1"/>
      <c r="H15" s="1"/>
      <c r="I15" s="38" t="s">
        <v>122</v>
      </c>
      <c r="J15" s="30" t="s">
        <v>123</v>
      </c>
      <c r="K15" s="1">
        <v>5</v>
      </c>
      <c r="M15">
        <f t="shared" si="1"/>
        <v>13</v>
      </c>
      <c r="N15" s="3" t="s">
        <v>124</v>
      </c>
    </row>
    <row r="16" spans="1:14">
      <c r="A16" t="s">
        <v>125</v>
      </c>
      <c r="B16" t="str">
        <f t="shared" si="0"/>
        <v>001100WQL</v>
      </c>
      <c r="C16" s="1" t="str">
        <f t="shared" si="2"/>
        <v>001100</v>
      </c>
      <c r="D16" s="1" t="s">
        <v>113</v>
      </c>
      <c r="F16" s="1" t="s">
        <v>20</v>
      </c>
      <c r="G16" s="1"/>
      <c r="H16" s="1"/>
      <c r="M16">
        <f t="shared" si="1"/>
        <v>14</v>
      </c>
      <c r="N16" s="3" t="s">
        <v>126</v>
      </c>
    </row>
    <row r="17" spans="1:14">
      <c r="A17" t="s">
        <v>127</v>
      </c>
      <c r="B17" t="str">
        <f t="shared" si="0"/>
        <v>001101WQL</v>
      </c>
      <c r="C17" s="1" t="str">
        <f t="shared" si="2"/>
        <v>001101</v>
      </c>
      <c r="D17" s="1" t="s">
        <v>113</v>
      </c>
      <c r="F17" s="1" t="s">
        <v>21</v>
      </c>
      <c r="G17" s="1"/>
      <c r="H17" s="1"/>
      <c r="M17">
        <f t="shared" si="1"/>
        <v>15</v>
      </c>
      <c r="N17" s="3" t="s">
        <v>128</v>
      </c>
    </row>
    <row r="18" spans="1:14">
      <c r="A18" t="s">
        <v>129</v>
      </c>
      <c r="B18" t="str">
        <f t="shared" si="0"/>
        <v>001110WQL</v>
      </c>
      <c r="C18" s="1" t="str">
        <f t="shared" si="2"/>
        <v>001110</v>
      </c>
      <c r="D18" s="1" t="s">
        <v>113</v>
      </c>
      <c r="F18" s="1" t="s">
        <v>22</v>
      </c>
      <c r="G18" s="1"/>
      <c r="H18" s="1"/>
      <c r="M18">
        <f t="shared" si="1"/>
        <v>16</v>
      </c>
      <c r="N18" s="3" t="s">
        <v>130</v>
      </c>
    </row>
    <row r="19" spans="1:14">
      <c r="A19" t="s">
        <v>131</v>
      </c>
      <c r="B19" t="str">
        <f t="shared" si="0"/>
        <v>001111ZQL</v>
      </c>
      <c r="C19" s="1" t="str">
        <f t="shared" si="2"/>
        <v>001111</v>
      </c>
      <c r="D19" s="1" t="s">
        <v>132</v>
      </c>
      <c r="F19" s="1" t="s">
        <v>23</v>
      </c>
      <c r="G19" s="1"/>
      <c r="H19" s="1"/>
      <c r="M19">
        <v>0</v>
      </c>
      <c r="N19" s="3" t="s">
        <v>133</v>
      </c>
    </row>
    <row r="20" spans="1:14">
      <c r="A20" s="3" t="s">
        <v>134</v>
      </c>
      <c r="B20" t="str">
        <f t="shared" si="0"/>
        <v>01000000000QWZ000000</v>
      </c>
      <c r="C20" s="37" t="s">
        <v>135</v>
      </c>
      <c r="D20" s="1" t="s">
        <v>136</v>
      </c>
      <c r="E20" s="37" t="s">
        <v>66</v>
      </c>
      <c r="F20" s="1"/>
      <c r="G20" s="1"/>
      <c r="H20" s="1"/>
      <c r="M20">
        <f t="shared" si="1"/>
        <v>1</v>
      </c>
      <c r="N20" s="3" t="s">
        <v>137</v>
      </c>
    </row>
    <row r="21" spans="1:14">
      <c r="A21" s="3" t="s">
        <v>138</v>
      </c>
      <c r="B21" t="str">
        <f t="shared" si="0"/>
        <v>01000100000QWZ000000</v>
      </c>
      <c r="C21" s="37" t="s">
        <v>139</v>
      </c>
      <c r="D21" s="1" t="s">
        <v>136</v>
      </c>
      <c r="E21" s="37" t="s">
        <v>66</v>
      </c>
      <c r="F21" s="1"/>
      <c r="G21" s="1"/>
      <c r="H21" s="1"/>
      <c r="M21">
        <f t="shared" si="1"/>
        <v>2</v>
      </c>
      <c r="N21" s="3" t="s">
        <v>140</v>
      </c>
    </row>
    <row r="22" spans="1:14">
      <c r="A22" s="3" t="s">
        <v>141</v>
      </c>
      <c r="B22" t="str">
        <f t="shared" si="0"/>
        <v>01001000000QWZ000000</v>
      </c>
      <c r="C22" s="37" t="s">
        <v>142</v>
      </c>
      <c r="D22" s="1" t="s">
        <v>136</v>
      </c>
      <c r="E22" s="37" t="s">
        <v>66</v>
      </c>
      <c r="F22" s="1"/>
      <c r="G22" s="1"/>
      <c r="H22" s="1"/>
      <c r="M22">
        <f t="shared" si="1"/>
        <v>3</v>
      </c>
      <c r="N22" s="3" t="s">
        <v>143</v>
      </c>
    </row>
    <row r="23" spans="1:14">
      <c r="A23" s="3" t="s">
        <v>144</v>
      </c>
      <c r="B23" t="str">
        <f t="shared" si="0"/>
        <v>01001100000QWZ000000</v>
      </c>
      <c r="C23" s="37" t="s">
        <v>145</v>
      </c>
      <c r="D23" s="1" t="s">
        <v>136</v>
      </c>
      <c r="E23" s="37" t="s">
        <v>66</v>
      </c>
      <c r="F23" s="1"/>
      <c r="G23" s="1"/>
      <c r="H23" s="1"/>
      <c r="M23">
        <f t="shared" si="1"/>
        <v>4</v>
      </c>
      <c r="N23" s="3" t="s">
        <v>146</v>
      </c>
    </row>
    <row r="24" spans="1:14">
      <c r="A24" s="3" t="s">
        <v>147</v>
      </c>
      <c r="B24" t="str">
        <f>C24&amp;D24&amp;E24</f>
        <v>01000000010QWZ000000</v>
      </c>
      <c r="C24" s="37" t="s">
        <v>135</v>
      </c>
      <c r="D24" s="1" t="s">
        <v>148</v>
      </c>
      <c r="E24" s="37" t="s">
        <v>66</v>
      </c>
      <c r="F24" s="1"/>
      <c r="G24" s="1"/>
      <c r="H24" s="1"/>
      <c r="M24">
        <f t="shared" si="1"/>
        <v>5</v>
      </c>
      <c r="N24" s="3" t="s">
        <v>149</v>
      </c>
    </row>
    <row r="25" spans="1:14">
      <c r="A25" s="3" t="s">
        <v>150</v>
      </c>
      <c r="B25" t="str">
        <f>C25&amp;D25&amp;E25</f>
        <v>01000100010QWZ000000</v>
      </c>
      <c r="C25" s="37" t="s">
        <v>139</v>
      </c>
      <c r="D25" s="1" t="s">
        <v>148</v>
      </c>
      <c r="E25" s="37" t="s">
        <v>66</v>
      </c>
      <c r="F25" s="1"/>
      <c r="G25" s="1"/>
      <c r="H25" s="1"/>
      <c r="M25">
        <f t="shared" si="1"/>
        <v>6</v>
      </c>
      <c r="N25" s="3" t="s">
        <v>151</v>
      </c>
    </row>
    <row r="26" spans="1:14">
      <c r="A26" s="3" t="s">
        <v>152</v>
      </c>
      <c r="B26" t="str">
        <f>C26&amp;D26&amp;E26</f>
        <v>01001000010QWZ000000</v>
      </c>
      <c r="C26" s="37" t="s">
        <v>142</v>
      </c>
      <c r="D26" s="1" t="s">
        <v>148</v>
      </c>
      <c r="E26" s="37" t="s">
        <v>66</v>
      </c>
      <c r="F26" s="1"/>
      <c r="G26" s="1"/>
      <c r="H26" s="1"/>
      <c r="M26">
        <f t="shared" si="1"/>
        <v>7</v>
      </c>
      <c r="N26" s="3" t="s">
        <v>153</v>
      </c>
    </row>
    <row r="27" spans="1:14">
      <c r="A27" s="3" t="s">
        <v>154</v>
      </c>
      <c r="B27" t="str">
        <f>C27&amp;D27&amp;E27</f>
        <v>01001100010QWZ000000</v>
      </c>
      <c r="C27" s="37" t="s">
        <v>145</v>
      </c>
      <c r="D27" s="1" t="s">
        <v>148</v>
      </c>
      <c r="E27" s="37" t="s">
        <v>66</v>
      </c>
      <c r="F27" s="1"/>
      <c r="G27" s="1"/>
      <c r="H27" s="1"/>
      <c r="M27">
        <f t="shared" si="1"/>
        <v>8</v>
      </c>
      <c r="N27" s="3" t="s">
        <v>155</v>
      </c>
    </row>
    <row r="28" spans="1:14">
      <c r="A28" s="3" t="s">
        <v>156</v>
      </c>
      <c r="B28" t="str">
        <f t="shared" si="0"/>
        <v>01000000100QWZ000000</v>
      </c>
      <c r="C28" s="37" t="s">
        <v>135</v>
      </c>
      <c r="D28" s="1" t="s">
        <v>157</v>
      </c>
      <c r="E28" s="37" t="s">
        <v>66</v>
      </c>
      <c r="F28" s="1"/>
      <c r="G28" s="1"/>
      <c r="H28" s="1"/>
      <c r="M28">
        <f t="shared" si="1"/>
        <v>9</v>
      </c>
      <c r="N28" s="3" t="s">
        <v>158</v>
      </c>
    </row>
    <row r="29" spans="1:14">
      <c r="A29" s="3" t="s">
        <v>159</v>
      </c>
      <c r="B29" t="str">
        <f t="shared" si="0"/>
        <v>01000100100QWZ000000</v>
      </c>
      <c r="C29" s="37" t="s">
        <v>139</v>
      </c>
      <c r="D29" s="1" t="s">
        <v>157</v>
      </c>
      <c r="E29" s="37" t="s">
        <v>66</v>
      </c>
      <c r="F29" s="1"/>
      <c r="G29" s="1"/>
      <c r="H29" s="1"/>
      <c r="M29">
        <f t="shared" si="1"/>
        <v>10</v>
      </c>
      <c r="N29" s="3" t="s">
        <v>160</v>
      </c>
    </row>
    <row r="30" spans="1:14">
      <c r="A30" s="3" t="s">
        <v>161</v>
      </c>
      <c r="B30" t="str">
        <f t="shared" si="0"/>
        <v>01001000100QWZ000000</v>
      </c>
      <c r="C30" s="37" t="s">
        <v>142</v>
      </c>
      <c r="D30" s="1" t="s">
        <v>157</v>
      </c>
      <c r="E30" s="37" t="s">
        <v>66</v>
      </c>
      <c r="F30" s="1"/>
      <c r="G30" s="1"/>
      <c r="H30" s="1"/>
      <c r="M30">
        <f t="shared" si="1"/>
        <v>11</v>
      </c>
      <c r="N30" s="3" t="s">
        <v>162</v>
      </c>
    </row>
    <row r="31" spans="1:14">
      <c r="A31" s="3" t="s">
        <v>163</v>
      </c>
      <c r="B31" t="str">
        <f t="shared" si="0"/>
        <v>01001100100QWZ000000</v>
      </c>
      <c r="C31" s="37" t="s">
        <v>145</v>
      </c>
      <c r="D31" s="1" t="s">
        <v>157</v>
      </c>
      <c r="E31" s="37" t="s">
        <v>66</v>
      </c>
      <c r="F31" s="1"/>
      <c r="G31" s="1"/>
      <c r="H31" s="1"/>
      <c r="M31">
        <f t="shared" si="1"/>
        <v>12</v>
      </c>
      <c r="N31" s="3" t="s">
        <v>164</v>
      </c>
    </row>
    <row r="32" spans="1:14">
      <c r="A32" s="3" t="s">
        <v>165</v>
      </c>
      <c r="B32" t="str">
        <f>C32&amp;D32&amp;E32</f>
        <v>01000000110QWZ000000</v>
      </c>
      <c r="C32" s="37" t="s">
        <v>135</v>
      </c>
      <c r="D32" s="1" t="s">
        <v>166</v>
      </c>
      <c r="E32" s="37" t="s">
        <v>66</v>
      </c>
      <c r="F32" s="1"/>
      <c r="G32" s="1"/>
      <c r="H32" s="1"/>
      <c r="M32">
        <f t="shared" si="1"/>
        <v>13</v>
      </c>
      <c r="N32" s="3" t="s">
        <v>167</v>
      </c>
    </row>
    <row r="33" spans="1:14">
      <c r="A33" s="3" t="s">
        <v>168</v>
      </c>
      <c r="B33" t="str">
        <f t="shared" si="0"/>
        <v>01000100110QWZ000000</v>
      </c>
      <c r="C33" s="37" t="s">
        <v>139</v>
      </c>
      <c r="D33" s="1" t="s">
        <v>166</v>
      </c>
      <c r="E33" s="37" t="s">
        <v>66</v>
      </c>
      <c r="F33" s="1"/>
      <c r="G33" s="1"/>
      <c r="H33" s="1"/>
      <c r="M33">
        <f t="shared" si="1"/>
        <v>14</v>
      </c>
      <c r="N33" s="3" t="s">
        <v>169</v>
      </c>
    </row>
    <row r="34" spans="1:14">
      <c r="A34" s="3" t="s">
        <v>170</v>
      </c>
      <c r="B34" t="str">
        <f t="shared" si="0"/>
        <v>01001000110QWZ000000</v>
      </c>
      <c r="C34" s="37" t="s">
        <v>142</v>
      </c>
      <c r="D34" s="1" t="s">
        <v>166</v>
      </c>
      <c r="E34" s="37" t="s">
        <v>66</v>
      </c>
      <c r="F34" s="1"/>
      <c r="G34" s="1"/>
      <c r="H34" s="1"/>
      <c r="M34">
        <f t="shared" si="1"/>
        <v>15</v>
      </c>
      <c r="N34" s="3" t="s">
        <v>171</v>
      </c>
    </row>
    <row r="35" spans="1:14">
      <c r="A35" s="3" t="s">
        <v>172</v>
      </c>
      <c r="B35" t="str">
        <f t="shared" si="0"/>
        <v>01001100110QWZ000000</v>
      </c>
      <c r="C35" s="37" t="s">
        <v>145</v>
      </c>
      <c r="D35" s="1" t="s">
        <v>166</v>
      </c>
      <c r="E35" s="37" t="s">
        <v>66</v>
      </c>
      <c r="F35" s="1"/>
      <c r="G35" s="1"/>
      <c r="H35" s="1"/>
      <c r="M35">
        <f t="shared" si="1"/>
        <v>16</v>
      </c>
      <c r="N35" s="3" t="s">
        <v>173</v>
      </c>
    </row>
    <row r="36" spans="1:14">
      <c r="A36" s="3" t="s">
        <v>174</v>
      </c>
      <c r="B36" t="str">
        <f t="shared" si="0"/>
        <v>01000010000000000000000000010000</v>
      </c>
      <c r="C36" s="37" t="s">
        <v>135</v>
      </c>
      <c r="D36" s="37" t="s">
        <v>175</v>
      </c>
      <c r="E36" s="37" t="s">
        <v>135</v>
      </c>
      <c r="F36" s="1"/>
      <c r="G36" s="1"/>
      <c r="H36" s="1"/>
      <c r="M36">
        <f t="shared" si="1"/>
        <v>17</v>
      </c>
      <c r="N36" s="3" t="s">
        <v>176</v>
      </c>
    </row>
    <row r="37" spans="1:14">
      <c r="A37" s="3" t="s">
        <v>177</v>
      </c>
      <c r="B37" t="str">
        <f>C37&amp;D37&amp;E37</f>
        <v>01000010000000000000000000001000</v>
      </c>
      <c r="C37" s="37" t="s">
        <v>135</v>
      </c>
      <c r="D37" s="37" t="s">
        <v>175</v>
      </c>
      <c r="E37" s="37" t="s">
        <v>178</v>
      </c>
      <c r="F37" s="1"/>
      <c r="G37" s="1"/>
      <c r="H37" s="1"/>
      <c r="M37">
        <f t="shared" si="1"/>
        <v>18</v>
      </c>
      <c r="N37" s="3" t="s">
        <v>179</v>
      </c>
    </row>
    <row r="38" spans="1:14">
      <c r="A38" s="3" t="s">
        <v>180</v>
      </c>
      <c r="B38" t="str">
        <f>C38&amp;D38&amp;E38</f>
        <v>01000010000000000000000000000001</v>
      </c>
      <c r="C38" s="37" t="s">
        <v>135</v>
      </c>
      <c r="D38" s="37" t="s">
        <v>175</v>
      </c>
      <c r="E38" s="37" t="s">
        <v>181</v>
      </c>
      <c r="F38" s="1"/>
      <c r="G38" s="1"/>
      <c r="H38" s="1"/>
      <c r="M38">
        <f t="shared" si="1"/>
        <v>19</v>
      </c>
      <c r="N38" s="3" t="s">
        <v>182</v>
      </c>
    </row>
    <row r="39" spans="1:14">
      <c r="A39" s="3" t="s">
        <v>183</v>
      </c>
      <c r="B39" t="str">
        <f>C39&amp;D39&amp;E39</f>
        <v>01000010000000000000000000000010</v>
      </c>
      <c r="C39" s="37" t="s">
        <v>135</v>
      </c>
      <c r="D39" s="37" t="s">
        <v>175</v>
      </c>
      <c r="E39" s="37" t="s">
        <v>184</v>
      </c>
      <c r="F39" s="1"/>
      <c r="G39" s="1"/>
      <c r="H39" s="1"/>
      <c r="M39">
        <f t="shared" si="1"/>
        <v>20</v>
      </c>
      <c r="N39" s="3" t="s">
        <v>185</v>
      </c>
    </row>
    <row r="40" spans="1:14">
      <c r="A40" s="3" t="s">
        <v>186</v>
      </c>
      <c r="B40" t="str">
        <f>C40&amp;D40&amp;E40</f>
        <v>01000010000000000000000000000011</v>
      </c>
      <c r="C40" s="37" t="s">
        <v>135</v>
      </c>
      <c r="D40" s="37" t="s">
        <v>175</v>
      </c>
      <c r="E40" s="37" t="s">
        <v>187</v>
      </c>
      <c r="F40" s="1"/>
      <c r="G40" s="1"/>
      <c r="H40" s="1"/>
      <c r="M40">
        <f t="shared" si="1"/>
        <v>21</v>
      </c>
      <c r="N40" s="3" t="s">
        <v>188</v>
      </c>
    </row>
    <row r="41" spans="1:14">
      <c r="A41" t="s">
        <v>189</v>
      </c>
      <c r="B41" t="str">
        <f t="shared" si="0"/>
        <v>100000RQL</v>
      </c>
      <c r="C41" s="1" t="str">
        <f t="shared" ref="C41:C88" si="3">HEX2BIN(F41,6)</f>
        <v>100000</v>
      </c>
      <c r="D41" s="1" t="s">
        <v>190</v>
      </c>
      <c r="F41" s="1" t="s">
        <v>191</v>
      </c>
      <c r="G41" s="1"/>
      <c r="H41" s="1"/>
      <c r="M41">
        <f t="shared" si="1"/>
        <v>22</v>
      </c>
      <c r="N41" s="3" t="s">
        <v>192</v>
      </c>
    </row>
    <row r="42" spans="1:14">
      <c r="A42" t="s">
        <v>193</v>
      </c>
      <c r="B42" t="str">
        <f t="shared" si="0"/>
        <v>100001RQL</v>
      </c>
      <c r="C42" s="1" t="str">
        <f t="shared" si="3"/>
        <v>100001</v>
      </c>
      <c r="D42" s="1" t="s">
        <v>190</v>
      </c>
      <c r="F42" s="1" t="s">
        <v>194</v>
      </c>
      <c r="G42" s="1"/>
      <c r="H42" s="1"/>
      <c r="M42">
        <f t="shared" si="1"/>
        <v>23</v>
      </c>
      <c r="N42" s="3" t="s">
        <v>195</v>
      </c>
    </row>
    <row r="43" spans="1:14">
      <c r="A43" t="s">
        <v>196</v>
      </c>
      <c r="B43" t="str">
        <f t="shared" si="0"/>
        <v>100010RQL</v>
      </c>
      <c r="C43" s="1" t="str">
        <f t="shared" si="3"/>
        <v>100010</v>
      </c>
      <c r="D43" s="1" t="s">
        <v>190</v>
      </c>
      <c r="F43" s="1" t="s">
        <v>28</v>
      </c>
      <c r="G43" s="1"/>
      <c r="H43" s="1"/>
      <c r="M43">
        <f t="shared" si="1"/>
        <v>24</v>
      </c>
      <c r="N43" s="3" t="s">
        <v>197</v>
      </c>
    </row>
    <row r="44" spans="1:14">
      <c r="A44" t="s">
        <v>6</v>
      </c>
      <c r="B44" t="str">
        <f t="shared" si="0"/>
        <v>100011RQL</v>
      </c>
      <c r="C44" s="1" t="str">
        <f t="shared" si="3"/>
        <v>100011</v>
      </c>
      <c r="D44" s="1" t="s">
        <v>190</v>
      </c>
      <c r="F44" s="1" t="s">
        <v>29</v>
      </c>
      <c r="G44" s="1"/>
      <c r="H44" s="1"/>
      <c r="M44">
        <f t="shared" si="1"/>
        <v>25</v>
      </c>
      <c r="N44" s="3" t="s">
        <v>198</v>
      </c>
    </row>
    <row r="45" spans="1:14">
      <c r="A45" t="s">
        <v>199</v>
      </c>
      <c r="B45" t="str">
        <f t="shared" si="0"/>
        <v>100100RQL</v>
      </c>
      <c r="C45" s="1" t="str">
        <f t="shared" si="3"/>
        <v>100100</v>
      </c>
      <c r="D45" s="1" t="s">
        <v>190</v>
      </c>
      <c r="F45" s="1" t="s">
        <v>30</v>
      </c>
      <c r="G45" s="1"/>
      <c r="H45" s="1"/>
      <c r="M45">
        <f t="shared" si="1"/>
        <v>26</v>
      </c>
      <c r="N45" s="3" t="s">
        <v>200</v>
      </c>
    </row>
    <row r="46" spans="1:14">
      <c r="A46" t="s">
        <v>201</v>
      </c>
      <c r="B46" t="str">
        <f t="shared" si="0"/>
        <v>100101RQL</v>
      </c>
      <c r="C46" s="1" t="str">
        <f t="shared" si="3"/>
        <v>100101</v>
      </c>
      <c r="D46" s="1" t="s">
        <v>190</v>
      </c>
      <c r="F46" s="1" t="s">
        <v>202</v>
      </c>
      <c r="G46" s="1"/>
      <c r="H46" s="1"/>
      <c r="M46">
        <f t="shared" si="1"/>
        <v>27</v>
      </c>
      <c r="N46" s="3" t="s">
        <v>203</v>
      </c>
    </row>
    <row r="47" spans="1:14">
      <c r="A47" t="s">
        <v>204</v>
      </c>
      <c r="B47" t="str">
        <f t="shared" si="0"/>
        <v>100110RQL</v>
      </c>
      <c r="C47" s="1" t="str">
        <f t="shared" si="3"/>
        <v>100110</v>
      </c>
      <c r="D47" s="1" t="s">
        <v>190</v>
      </c>
      <c r="F47" s="1" t="s">
        <v>205</v>
      </c>
      <c r="G47" s="1"/>
      <c r="H47" s="1"/>
      <c r="M47">
        <f t="shared" si="1"/>
        <v>28</v>
      </c>
      <c r="N47" s="3" t="s">
        <v>206</v>
      </c>
    </row>
    <row r="48" spans="1:14">
      <c r="A48" t="s">
        <v>207</v>
      </c>
      <c r="B48" t="str">
        <f t="shared" si="0"/>
        <v>101000RQL</v>
      </c>
      <c r="C48" s="1" t="str">
        <f t="shared" si="3"/>
        <v>101000</v>
      </c>
      <c r="D48" s="1" t="s">
        <v>190</v>
      </c>
      <c r="F48" s="1" t="s">
        <v>32</v>
      </c>
      <c r="G48" s="1"/>
      <c r="H48" s="1"/>
      <c r="M48">
        <f t="shared" si="1"/>
        <v>29</v>
      </c>
      <c r="N48" s="3" t="s">
        <v>208</v>
      </c>
    </row>
    <row r="49" spans="1:14">
      <c r="A49" t="s">
        <v>209</v>
      </c>
      <c r="B49" t="str">
        <f t="shared" si="0"/>
        <v>101001RQL</v>
      </c>
      <c r="C49" s="1" t="str">
        <f t="shared" si="3"/>
        <v>101001</v>
      </c>
      <c r="D49" s="1" t="s">
        <v>190</v>
      </c>
      <c r="F49" s="1" t="s">
        <v>33</v>
      </c>
      <c r="G49" s="1"/>
      <c r="H49" s="1"/>
      <c r="M49">
        <f t="shared" si="1"/>
        <v>30</v>
      </c>
      <c r="N49" s="3" t="s">
        <v>210</v>
      </c>
    </row>
    <row r="50" spans="1:14">
      <c r="A50" t="s">
        <v>211</v>
      </c>
      <c r="B50" t="str">
        <f t="shared" si="0"/>
        <v>101010RQL</v>
      </c>
      <c r="C50" s="1" t="str">
        <f t="shared" si="3"/>
        <v>101010</v>
      </c>
      <c r="D50" s="1" t="s">
        <v>190</v>
      </c>
      <c r="F50" s="1" t="s">
        <v>34</v>
      </c>
      <c r="G50" s="1"/>
      <c r="H50" s="1"/>
      <c r="M50">
        <f t="shared" si="1"/>
        <v>31</v>
      </c>
      <c r="N50" s="3" t="s">
        <v>212</v>
      </c>
    </row>
    <row r="51" spans="1:14">
      <c r="A51" t="s">
        <v>7</v>
      </c>
      <c r="B51" t="str">
        <f t="shared" si="0"/>
        <v>101011RQL</v>
      </c>
      <c r="C51" s="1" t="str">
        <f t="shared" si="3"/>
        <v>101011</v>
      </c>
      <c r="D51" s="1" t="s">
        <v>190</v>
      </c>
      <c r="F51" s="1" t="s">
        <v>35</v>
      </c>
      <c r="G51" s="1"/>
      <c r="H51" s="1"/>
      <c r="M51">
        <f>M2</f>
        <v>0</v>
      </c>
      <c r="N51" s="3" t="s">
        <v>213</v>
      </c>
    </row>
    <row r="52" spans="1:14">
      <c r="A52" t="s">
        <v>214</v>
      </c>
      <c r="B52" t="str">
        <f t="shared" si="0"/>
        <v>101110RQL</v>
      </c>
      <c r="C52" s="1" t="str">
        <f t="shared" si="3"/>
        <v>101110</v>
      </c>
      <c r="D52" s="1" t="s">
        <v>190</v>
      </c>
      <c r="F52" s="1" t="s">
        <v>215</v>
      </c>
      <c r="G52" s="1"/>
      <c r="H52" s="1"/>
      <c r="M52">
        <f t="shared" ref="M52:M82" si="4">M3</f>
        <v>1</v>
      </c>
      <c r="N52" s="3" t="s">
        <v>216</v>
      </c>
    </row>
    <row r="53" spans="1:14">
      <c r="A53" t="s">
        <v>217</v>
      </c>
      <c r="B53" t="str">
        <f t="shared" si="0"/>
        <v>110000RQL</v>
      </c>
      <c r="C53" s="37" t="s">
        <v>218</v>
      </c>
      <c r="D53" s="1" t="s">
        <v>190</v>
      </c>
      <c r="F53" s="1"/>
      <c r="G53" s="1"/>
      <c r="H53" s="1"/>
      <c r="M53">
        <f t="shared" si="4"/>
        <v>2</v>
      </c>
      <c r="N53" s="3" t="s">
        <v>219</v>
      </c>
    </row>
    <row r="54" spans="1:14">
      <c r="A54" t="s">
        <v>220</v>
      </c>
      <c r="B54" t="str">
        <f t="shared" si="0"/>
        <v>110001RQL</v>
      </c>
      <c r="C54" s="37" t="s">
        <v>221</v>
      </c>
      <c r="D54" s="1" t="s">
        <v>190</v>
      </c>
      <c r="F54" s="1"/>
      <c r="G54" s="1"/>
      <c r="H54" s="1"/>
      <c r="M54">
        <f t="shared" si="4"/>
        <v>3</v>
      </c>
      <c r="N54" s="3" t="s">
        <v>222</v>
      </c>
    </row>
    <row r="55" spans="1:14">
      <c r="A55" t="s">
        <v>223</v>
      </c>
      <c r="B55" t="str">
        <f t="shared" si="0"/>
        <v>110010RQL</v>
      </c>
      <c r="C55" s="37" t="s">
        <v>224</v>
      </c>
      <c r="D55" s="1" t="s">
        <v>190</v>
      </c>
      <c r="F55" s="1"/>
      <c r="G55" s="1"/>
      <c r="H55" s="1"/>
      <c r="M55">
        <f t="shared" si="4"/>
        <v>4</v>
      </c>
      <c r="N55" s="3" t="s">
        <v>225</v>
      </c>
    </row>
    <row r="56" spans="1:14">
      <c r="A56" t="s">
        <v>226</v>
      </c>
      <c r="B56" t="str">
        <f t="shared" si="0"/>
        <v>110011RQL</v>
      </c>
      <c r="C56" s="37" t="s">
        <v>227</v>
      </c>
      <c r="D56" s="1" t="s">
        <v>190</v>
      </c>
      <c r="F56" s="1"/>
      <c r="G56" s="1"/>
      <c r="H56" s="1"/>
      <c r="M56">
        <f t="shared" si="4"/>
        <v>5</v>
      </c>
      <c r="N56" s="3" t="s">
        <v>228</v>
      </c>
    </row>
    <row r="57" spans="1:14">
      <c r="A57" t="s">
        <v>229</v>
      </c>
      <c r="B57" t="str">
        <f t="shared" si="0"/>
        <v>111000RQL</v>
      </c>
      <c r="C57" s="37" t="s">
        <v>230</v>
      </c>
      <c r="D57" s="1" t="s">
        <v>190</v>
      </c>
      <c r="F57" s="1"/>
      <c r="G57" s="1"/>
      <c r="H57" s="1"/>
      <c r="M57">
        <f t="shared" si="4"/>
        <v>6</v>
      </c>
      <c r="N57" s="3" t="s">
        <v>231</v>
      </c>
    </row>
    <row r="58" spans="1:14">
      <c r="A58" t="s">
        <v>232</v>
      </c>
      <c r="B58" t="str">
        <f t="shared" si="0"/>
        <v>111001RQL</v>
      </c>
      <c r="C58" s="37" t="s">
        <v>233</v>
      </c>
      <c r="D58" s="1" t="s">
        <v>190</v>
      </c>
      <c r="F58" s="1"/>
      <c r="G58" s="1"/>
      <c r="H58" s="1"/>
      <c r="M58">
        <f t="shared" si="4"/>
        <v>7</v>
      </c>
      <c r="N58" s="3" t="s">
        <v>234</v>
      </c>
    </row>
    <row r="59" spans="1:14">
      <c r="A59" t="s">
        <v>235</v>
      </c>
      <c r="B59" t="str">
        <f t="shared" si="0"/>
        <v>111010RQL</v>
      </c>
      <c r="C59" s="37" t="s">
        <v>236</v>
      </c>
      <c r="D59" s="1" t="s">
        <v>190</v>
      </c>
      <c r="F59" s="1"/>
      <c r="G59" s="1"/>
      <c r="H59" s="1"/>
      <c r="M59">
        <f t="shared" si="4"/>
        <v>8</v>
      </c>
      <c r="N59" s="3" t="s">
        <v>237</v>
      </c>
    </row>
    <row r="60" spans="1:14">
      <c r="A60" t="s">
        <v>238</v>
      </c>
      <c r="B60" t="str">
        <f t="shared" si="0"/>
        <v>111011RQL</v>
      </c>
      <c r="C60" s="37" t="s">
        <v>239</v>
      </c>
      <c r="D60" s="1" t="s">
        <v>190</v>
      </c>
      <c r="F60" s="1"/>
      <c r="G60" s="1"/>
      <c r="H60" s="1"/>
      <c r="M60">
        <f t="shared" si="4"/>
        <v>9</v>
      </c>
      <c r="N60" s="3" t="s">
        <v>240</v>
      </c>
    </row>
    <row r="61" spans="1:14">
      <c r="A61" t="s">
        <v>241</v>
      </c>
      <c r="B61" t="str">
        <f t="shared" si="0"/>
        <v>000000ZWQS000000</v>
      </c>
      <c r="C61" s="1" t="str">
        <f t="shared" si="3"/>
        <v>000000</v>
      </c>
      <c r="D61" s="1" t="s">
        <v>242</v>
      </c>
      <c r="E61" s="1" t="str">
        <f t="shared" ref="E61:E88" si="5">HEX2BIN(G61,6)</f>
        <v>000000</v>
      </c>
      <c r="F61" s="1" t="s">
        <v>8</v>
      </c>
      <c r="G61" s="1" t="s">
        <v>8</v>
      </c>
      <c r="H61" s="1"/>
      <c r="M61">
        <f t="shared" si="4"/>
        <v>10</v>
      </c>
      <c r="N61" s="3" t="s">
        <v>243</v>
      </c>
    </row>
    <row r="62" spans="1:14">
      <c r="A62" t="s">
        <v>244</v>
      </c>
      <c r="B62" t="str">
        <f t="shared" si="0"/>
        <v>000000ZWQS000010</v>
      </c>
      <c r="C62" s="1" t="str">
        <f t="shared" si="3"/>
        <v>000000</v>
      </c>
      <c r="D62" s="1" t="s">
        <v>242</v>
      </c>
      <c r="E62" s="1" t="str">
        <f t="shared" si="5"/>
        <v>000010</v>
      </c>
      <c r="F62" s="1" t="s">
        <v>8</v>
      </c>
      <c r="G62" s="1" t="s">
        <v>10</v>
      </c>
      <c r="H62" s="1"/>
      <c r="M62">
        <f t="shared" si="4"/>
        <v>11</v>
      </c>
      <c r="N62" s="3" t="s">
        <v>245</v>
      </c>
    </row>
    <row r="63" spans="1:14">
      <c r="A63" t="s">
        <v>246</v>
      </c>
      <c r="B63" t="str">
        <f t="shared" si="0"/>
        <v>000000ZWQS000011</v>
      </c>
      <c r="C63" s="1" t="str">
        <f t="shared" si="3"/>
        <v>000000</v>
      </c>
      <c r="D63" s="1" t="s">
        <v>242</v>
      </c>
      <c r="E63" s="1" t="str">
        <f t="shared" si="5"/>
        <v>000011</v>
      </c>
      <c r="F63" s="1" t="s">
        <v>8</v>
      </c>
      <c r="G63" s="1" t="s">
        <v>11</v>
      </c>
      <c r="H63" s="1"/>
      <c r="M63">
        <f t="shared" si="4"/>
        <v>12</v>
      </c>
      <c r="N63" s="3" t="s">
        <v>247</v>
      </c>
    </row>
    <row r="64" spans="1:14">
      <c r="A64" t="s">
        <v>248</v>
      </c>
      <c r="B64" t="str">
        <f t="shared" si="0"/>
        <v>000000EWQZ000100</v>
      </c>
      <c r="C64" s="1" t="str">
        <f t="shared" si="3"/>
        <v>000000</v>
      </c>
      <c r="D64" s="1" t="s">
        <v>249</v>
      </c>
      <c r="E64" s="1" t="str">
        <f t="shared" si="5"/>
        <v>000100</v>
      </c>
      <c r="F64" s="1" t="s">
        <v>8</v>
      </c>
      <c r="G64" s="1" t="s">
        <v>12</v>
      </c>
      <c r="H64" s="1"/>
      <c r="M64">
        <f t="shared" si="4"/>
        <v>13</v>
      </c>
      <c r="N64" s="3" t="s">
        <v>250</v>
      </c>
    </row>
    <row r="65" spans="1:14">
      <c r="A65" t="s">
        <v>251</v>
      </c>
      <c r="B65" t="str">
        <f t="shared" si="0"/>
        <v>000000EWQZ000110</v>
      </c>
      <c r="C65" s="1" t="str">
        <f t="shared" si="3"/>
        <v>000000</v>
      </c>
      <c r="D65" s="1" t="s">
        <v>249</v>
      </c>
      <c r="E65" s="1" t="str">
        <f t="shared" si="5"/>
        <v>000110</v>
      </c>
      <c r="F65" s="1" t="s">
        <v>8</v>
      </c>
      <c r="G65" s="1" t="s">
        <v>14</v>
      </c>
      <c r="H65" s="1"/>
      <c r="M65">
        <f t="shared" si="4"/>
        <v>14</v>
      </c>
      <c r="N65" s="3" t="s">
        <v>252</v>
      </c>
    </row>
    <row r="66" spans="1:14">
      <c r="A66" t="s">
        <v>253</v>
      </c>
      <c r="B66" t="str">
        <f t="shared" ref="B66:B88" si="6">C66&amp;D66&amp;E66</f>
        <v>000000EWQZ000111</v>
      </c>
      <c r="C66" s="1" t="str">
        <f t="shared" si="3"/>
        <v>000000</v>
      </c>
      <c r="D66" s="1" t="s">
        <v>249</v>
      </c>
      <c r="E66" s="1" t="str">
        <f t="shared" si="5"/>
        <v>000111</v>
      </c>
      <c r="F66" s="1" t="s">
        <v>8</v>
      </c>
      <c r="G66" s="1" t="s">
        <v>15</v>
      </c>
      <c r="H66" s="1"/>
      <c r="M66">
        <f t="shared" si="4"/>
        <v>15</v>
      </c>
      <c r="N66" s="3" t="s">
        <v>254</v>
      </c>
    </row>
    <row r="67" spans="1:14">
      <c r="A67" t="s">
        <v>255</v>
      </c>
      <c r="B67" t="str">
        <f t="shared" si="6"/>
        <v>000000QZZZ001000</v>
      </c>
      <c r="C67" s="1" t="str">
        <f t="shared" si="3"/>
        <v>000000</v>
      </c>
      <c r="D67" s="1" t="s">
        <v>256</v>
      </c>
      <c r="E67" s="1" t="str">
        <f t="shared" si="5"/>
        <v>001000</v>
      </c>
      <c r="F67" s="1" t="s">
        <v>8</v>
      </c>
      <c r="G67" s="1" t="s">
        <v>16</v>
      </c>
      <c r="H67" s="1"/>
      <c r="M67">
        <f t="shared" si="4"/>
        <v>16</v>
      </c>
      <c r="N67" s="3" t="s">
        <v>257</v>
      </c>
    </row>
    <row r="68" spans="1:14">
      <c r="A68" t="s">
        <v>258</v>
      </c>
      <c r="B68" t="str">
        <f t="shared" si="6"/>
        <v>000000QZWZ001001</v>
      </c>
      <c r="C68" s="1" t="str">
        <f t="shared" si="3"/>
        <v>000000</v>
      </c>
      <c r="D68" s="1" t="s">
        <v>259</v>
      </c>
      <c r="E68" s="1" t="str">
        <f t="shared" si="5"/>
        <v>001001</v>
      </c>
      <c r="F68" s="1" t="s">
        <v>8</v>
      </c>
      <c r="G68" s="1" t="s">
        <v>17</v>
      </c>
      <c r="H68" s="1"/>
      <c r="M68">
        <f t="shared" si="4"/>
        <v>0</v>
      </c>
      <c r="N68" s="3" t="s">
        <v>260</v>
      </c>
    </row>
    <row r="69" spans="1:14">
      <c r="A69" t="s">
        <v>261</v>
      </c>
      <c r="B69" t="str">
        <f t="shared" si="6"/>
        <v>000000F001100</v>
      </c>
      <c r="C69" s="1" t="str">
        <f t="shared" si="3"/>
        <v>000000</v>
      </c>
      <c r="D69" s="1" t="s">
        <v>116</v>
      </c>
      <c r="E69" s="1" t="str">
        <f t="shared" si="5"/>
        <v>001100</v>
      </c>
      <c r="F69" s="1" t="s">
        <v>8</v>
      </c>
      <c r="G69" s="1" t="s">
        <v>20</v>
      </c>
      <c r="H69" s="1"/>
      <c r="M69">
        <f t="shared" si="4"/>
        <v>1</v>
      </c>
      <c r="N69" s="3" t="s">
        <v>262</v>
      </c>
    </row>
    <row r="70" spans="1:14">
      <c r="A70" t="s">
        <v>263</v>
      </c>
      <c r="B70" t="str">
        <f t="shared" si="6"/>
        <v>000000F001101</v>
      </c>
      <c r="C70" s="1" t="str">
        <f t="shared" si="3"/>
        <v>000000</v>
      </c>
      <c r="D70" s="1" t="s">
        <v>116</v>
      </c>
      <c r="E70" s="1" t="str">
        <f t="shared" si="5"/>
        <v>001101</v>
      </c>
      <c r="F70" s="1" t="s">
        <v>8</v>
      </c>
      <c r="G70" s="1" t="s">
        <v>21</v>
      </c>
      <c r="H70" s="1"/>
      <c r="M70">
        <f t="shared" si="4"/>
        <v>2</v>
      </c>
      <c r="N70" s="3" t="s">
        <v>264</v>
      </c>
    </row>
    <row r="71" spans="1:14">
      <c r="A71" t="s">
        <v>265</v>
      </c>
      <c r="B71" t="str">
        <f t="shared" si="6"/>
        <v>000000ZZQZ010000</v>
      </c>
      <c r="C71" s="1" t="str">
        <f t="shared" si="3"/>
        <v>000000</v>
      </c>
      <c r="D71" s="1" t="s">
        <v>266</v>
      </c>
      <c r="E71" s="1" t="str">
        <f t="shared" si="5"/>
        <v>010000</v>
      </c>
      <c r="F71" s="1" t="s">
        <v>8</v>
      </c>
      <c r="G71" s="1" t="s">
        <v>24</v>
      </c>
      <c r="H71" s="1"/>
      <c r="M71">
        <f t="shared" si="4"/>
        <v>3</v>
      </c>
      <c r="N71" s="3" t="s">
        <v>267</v>
      </c>
    </row>
    <row r="72" spans="1:14">
      <c r="A72" t="s">
        <v>268</v>
      </c>
      <c r="B72" t="str">
        <f t="shared" si="6"/>
        <v>000000QZZZ010001</v>
      </c>
      <c r="C72" s="1" t="str">
        <f t="shared" si="3"/>
        <v>000000</v>
      </c>
      <c r="D72" s="1" t="s">
        <v>256</v>
      </c>
      <c r="E72" s="1" t="str">
        <f t="shared" si="5"/>
        <v>010001</v>
      </c>
      <c r="F72" s="1" t="s">
        <v>8</v>
      </c>
      <c r="G72" s="1" t="s">
        <v>25</v>
      </c>
      <c r="H72" s="1"/>
      <c r="M72">
        <f t="shared" si="4"/>
        <v>4</v>
      </c>
      <c r="N72" s="3" t="s">
        <v>269</v>
      </c>
    </row>
    <row r="73" spans="1:14">
      <c r="A73" t="s">
        <v>270</v>
      </c>
      <c r="B73" t="str">
        <f t="shared" si="6"/>
        <v>000000ZZQZ010010</v>
      </c>
      <c r="C73" s="1" t="str">
        <f t="shared" si="3"/>
        <v>000000</v>
      </c>
      <c r="D73" s="1" t="s">
        <v>266</v>
      </c>
      <c r="E73" s="1" t="str">
        <f t="shared" si="5"/>
        <v>010010</v>
      </c>
      <c r="F73" s="1" t="s">
        <v>8</v>
      </c>
      <c r="G73" s="1" t="s">
        <v>26</v>
      </c>
      <c r="H73" s="1"/>
      <c r="M73">
        <f t="shared" si="4"/>
        <v>5</v>
      </c>
      <c r="N73" s="3" t="s">
        <v>271</v>
      </c>
    </row>
    <row r="74" spans="1:14">
      <c r="A74" t="s">
        <v>272</v>
      </c>
      <c r="B74" t="str">
        <f t="shared" si="6"/>
        <v>000000QZZZ010011</v>
      </c>
      <c r="C74" s="1" t="str">
        <f t="shared" si="3"/>
        <v>000000</v>
      </c>
      <c r="D74" s="1" t="s">
        <v>256</v>
      </c>
      <c r="E74" s="1" t="str">
        <f t="shared" si="5"/>
        <v>010011</v>
      </c>
      <c r="F74" s="1" t="s">
        <v>8</v>
      </c>
      <c r="G74" s="1" t="s">
        <v>273</v>
      </c>
      <c r="H74" s="1"/>
      <c r="M74">
        <f t="shared" si="4"/>
        <v>6</v>
      </c>
      <c r="N74" s="3" t="s">
        <v>274</v>
      </c>
    </row>
    <row r="75" spans="1:14">
      <c r="A75" t="s">
        <v>275</v>
      </c>
      <c r="B75" t="str">
        <f t="shared" si="6"/>
        <v>000000QWZZ011000</v>
      </c>
      <c r="C75" s="1" t="str">
        <f t="shared" si="3"/>
        <v>000000</v>
      </c>
      <c r="D75" s="1" t="s">
        <v>276</v>
      </c>
      <c r="E75" s="1" t="str">
        <f t="shared" si="5"/>
        <v>011000</v>
      </c>
      <c r="F75" s="1" t="s">
        <v>8</v>
      </c>
      <c r="G75" s="1" t="s">
        <v>277</v>
      </c>
      <c r="H75" s="1"/>
      <c r="M75">
        <f t="shared" si="4"/>
        <v>7</v>
      </c>
      <c r="N75" s="3" t="s">
        <v>278</v>
      </c>
    </row>
    <row r="76" spans="1:14">
      <c r="A76" t="s">
        <v>279</v>
      </c>
      <c r="B76" t="str">
        <f t="shared" si="6"/>
        <v>000000QWZZ011001</v>
      </c>
      <c r="C76" s="1" t="str">
        <f t="shared" si="3"/>
        <v>000000</v>
      </c>
      <c r="D76" s="1" t="s">
        <v>276</v>
      </c>
      <c r="E76" s="1" t="str">
        <f t="shared" si="5"/>
        <v>011001</v>
      </c>
      <c r="F76" s="1" t="s">
        <v>8</v>
      </c>
      <c r="G76" s="1" t="s">
        <v>27</v>
      </c>
      <c r="H76" s="1"/>
      <c r="M76">
        <f t="shared" si="4"/>
        <v>8</v>
      </c>
      <c r="N76" s="3" t="s">
        <v>280</v>
      </c>
    </row>
    <row r="77" spans="1:14">
      <c r="A77" t="s">
        <v>281</v>
      </c>
      <c r="B77" t="str">
        <f t="shared" si="6"/>
        <v>000000QWZZ011010</v>
      </c>
      <c r="C77" s="1" t="str">
        <f t="shared" si="3"/>
        <v>000000</v>
      </c>
      <c r="D77" s="1" t="s">
        <v>276</v>
      </c>
      <c r="E77" s="1" t="str">
        <f t="shared" si="5"/>
        <v>011010</v>
      </c>
      <c r="F77" s="1" t="s">
        <v>8</v>
      </c>
      <c r="G77" s="1" t="s">
        <v>282</v>
      </c>
      <c r="H77" s="1"/>
      <c r="M77">
        <f t="shared" si="4"/>
        <v>9</v>
      </c>
      <c r="N77" s="3" t="s">
        <v>283</v>
      </c>
    </row>
    <row r="78" spans="1:14">
      <c r="A78" t="s">
        <v>284</v>
      </c>
      <c r="B78" t="str">
        <f t="shared" si="6"/>
        <v>000000QWZZ011011</v>
      </c>
      <c r="C78" s="1" t="str">
        <f t="shared" si="3"/>
        <v>000000</v>
      </c>
      <c r="D78" s="1" t="s">
        <v>276</v>
      </c>
      <c r="E78" s="1" t="str">
        <f t="shared" si="5"/>
        <v>011011</v>
      </c>
      <c r="F78" s="1" t="s">
        <v>8</v>
      </c>
      <c r="G78" s="1" t="s">
        <v>285</v>
      </c>
      <c r="H78" s="1"/>
      <c r="M78">
        <f t="shared" si="4"/>
        <v>10</v>
      </c>
      <c r="N78" s="3" t="s">
        <v>286</v>
      </c>
    </row>
    <row r="79" spans="1:14">
      <c r="A79" t="s">
        <v>287</v>
      </c>
      <c r="B79" t="str">
        <f t="shared" si="6"/>
        <v>000000WEQZ100000</v>
      </c>
      <c r="C79" s="1" t="str">
        <f t="shared" si="3"/>
        <v>000000</v>
      </c>
      <c r="D79" s="1" t="s">
        <v>288</v>
      </c>
      <c r="E79" s="1" t="str">
        <f t="shared" si="5"/>
        <v>100000</v>
      </c>
      <c r="F79" s="1" t="s">
        <v>8</v>
      </c>
      <c r="G79" s="1" t="s">
        <v>191</v>
      </c>
      <c r="H79" s="1"/>
      <c r="L79" s="3"/>
      <c r="M79">
        <f t="shared" si="4"/>
        <v>11</v>
      </c>
      <c r="N79" s="3" t="s">
        <v>289</v>
      </c>
    </row>
    <row r="80" spans="1:14">
      <c r="A80" t="s">
        <v>290</v>
      </c>
      <c r="B80" t="str">
        <f t="shared" si="6"/>
        <v>000000WEQZ100001</v>
      </c>
      <c r="C80" s="1" t="str">
        <f t="shared" si="3"/>
        <v>000000</v>
      </c>
      <c r="D80" s="1" t="s">
        <v>288</v>
      </c>
      <c r="E80" s="1" t="str">
        <f t="shared" si="5"/>
        <v>100001</v>
      </c>
      <c r="F80" s="1" t="s">
        <v>8</v>
      </c>
      <c r="G80" s="1" t="s">
        <v>194</v>
      </c>
      <c r="H80" s="1"/>
      <c r="L80" s="3"/>
      <c r="M80">
        <f t="shared" si="4"/>
        <v>12</v>
      </c>
      <c r="N80" s="3" t="s">
        <v>291</v>
      </c>
    </row>
    <row r="81" spans="1:14">
      <c r="A81" t="s">
        <v>292</v>
      </c>
      <c r="B81" t="str">
        <f t="shared" si="6"/>
        <v>000000WEQZ100010</v>
      </c>
      <c r="C81" s="1" t="str">
        <f t="shared" si="3"/>
        <v>000000</v>
      </c>
      <c r="D81" s="1" t="s">
        <v>288</v>
      </c>
      <c r="E81" s="1" t="str">
        <f t="shared" si="5"/>
        <v>100010</v>
      </c>
      <c r="F81" s="1" t="s">
        <v>8</v>
      </c>
      <c r="G81" s="1" t="s">
        <v>28</v>
      </c>
      <c r="H81" s="1"/>
      <c r="L81" s="3"/>
      <c r="M81">
        <f t="shared" si="4"/>
        <v>13</v>
      </c>
      <c r="N81" s="3" t="s">
        <v>293</v>
      </c>
    </row>
    <row r="82" spans="1:14">
      <c r="A82" t="s">
        <v>294</v>
      </c>
      <c r="B82" t="str">
        <f t="shared" si="6"/>
        <v>000000WEQZ100011</v>
      </c>
      <c r="C82" s="1" t="str">
        <f t="shared" si="3"/>
        <v>000000</v>
      </c>
      <c r="D82" s="1" t="s">
        <v>288</v>
      </c>
      <c r="E82" s="1" t="str">
        <f t="shared" si="5"/>
        <v>100011</v>
      </c>
      <c r="F82" s="1" t="s">
        <v>8</v>
      </c>
      <c r="G82" s="1" t="s">
        <v>29</v>
      </c>
      <c r="H82" s="1"/>
      <c r="L82" s="3"/>
      <c r="M82">
        <f t="shared" si="4"/>
        <v>14</v>
      </c>
      <c r="N82" s="3" t="s">
        <v>295</v>
      </c>
    </row>
    <row r="83" spans="1:14">
      <c r="A83" t="s">
        <v>296</v>
      </c>
      <c r="B83" t="str">
        <f t="shared" si="6"/>
        <v>000000WEQZ100100</v>
      </c>
      <c r="C83" s="1" t="str">
        <f t="shared" si="3"/>
        <v>000000</v>
      </c>
      <c r="D83" s="1" t="s">
        <v>288</v>
      </c>
      <c r="E83" s="1" t="str">
        <f t="shared" si="5"/>
        <v>100100</v>
      </c>
      <c r="F83" s="1" t="s">
        <v>8</v>
      </c>
      <c r="G83" s="1" t="s">
        <v>30</v>
      </c>
      <c r="H83" s="1"/>
      <c r="L83" s="3"/>
    </row>
    <row r="84" spans="1:14">
      <c r="A84" t="s">
        <v>297</v>
      </c>
      <c r="B84" t="str">
        <f t="shared" si="6"/>
        <v>000000WEQZ100101</v>
      </c>
      <c r="C84" s="1" t="str">
        <f t="shared" si="3"/>
        <v>000000</v>
      </c>
      <c r="D84" s="1" t="s">
        <v>288</v>
      </c>
      <c r="E84" s="1" t="str">
        <f t="shared" si="5"/>
        <v>100101</v>
      </c>
      <c r="F84" s="1" t="s">
        <v>8</v>
      </c>
      <c r="G84" s="1" t="s">
        <v>202</v>
      </c>
      <c r="H84" s="1"/>
      <c r="L84" s="3"/>
    </row>
    <row r="85" spans="1:14">
      <c r="A85" t="s">
        <v>298</v>
      </c>
      <c r="B85" t="str">
        <f t="shared" si="6"/>
        <v>000000WEQZ100110</v>
      </c>
      <c r="C85" s="1" t="str">
        <f t="shared" si="3"/>
        <v>000000</v>
      </c>
      <c r="D85" s="1" t="s">
        <v>288</v>
      </c>
      <c r="E85" s="1" t="str">
        <f t="shared" si="5"/>
        <v>100110</v>
      </c>
      <c r="F85" s="1" t="s">
        <v>8</v>
      </c>
      <c r="G85" s="1" t="s">
        <v>205</v>
      </c>
      <c r="H85" s="1"/>
      <c r="L85" s="3"/>
    </row>
    <row r="86" spans="1:14">
      <c r="A86" t="s">
        <v>299</v>
      </c>
      <c r="B86" t="str">
        <f t="shared" si="6"/>
        <v>000000WEQZ100111</v>
      </c>
      <c r="C86" s="1" t="str">
        <f t="shared" si="3"/>
        <v>000000</v>
      </c>
      <c r="D86" s="1" t="s">
        <v>288</v>
      </c>
      <c r="E86" s="1" t="str">
        <f t="shared" si="5"/>
        <v>100111</v>
      </c>
      <c r="F86" s="1" t="s">
        <v>8</v>
      </c>
      <c r="G86" s="1" t="s">
        <v>31</v>
      </c>
      <c r="H86" s="1"/>
      <c r="L86" s="3"/>
    </row>
    <row r="87" spans="1:14">
      <c r="A87" t="s">
        <v>300</v>
      </c>
      <c r="B87" t="str">
        <f t="shared" si="6"/>
        <v>000000WEQZ101010</v>
      </c>
      <c r="C87" s="1" t="str">
        <f t="shared" si="3"/>
        <v>000000</v>
      </c>
      <c r="D87" s="1" t="s">
        <v>288</v>
      </c>
      <c r="E87" s="1" t="str">
        <f t="shared" si="5"/>
        <v>101010</v>
      </c>
      <c r="F87" s="1" t="s">
        <v>8</v>
      </c>
      <c r="G87" s="1" t="s">
        <v>34</v>
      </c>
      <c r="H87" s="1"/>
      <c r="L87" s="3"/>
    </row>
    <row r="88" spans="1:14">
      <c r="A88" t="s">
        <v>301</v>
      </c>
      <c r="B88" t="str">
        <f t="shared" si="6"/>
        <v>000000WEQZ101011</v>
      </c>
      <c r="C88" s="1" t="str">
        <f t="shared" si="3"/>
        <v>000000</v>
      </c>
      <c r="D88" s="1" t="s">
        <v>288</v>
      </c>
      <c r="E88" s="1" t="str">
        <f t="shared" si="5"/>
        <v>101011</v>
      </c>
      <c r="F88" s="1" t="s">
        <v>8</v>
      </c>
      <c r="G88" s="1" t="s">
        <v>35</v>
      </c>
      <c r="H88" s="1"/>
      <c r="L88" s="3"/>
    </row>
    <row r="90" spans="1:14">
      <c r="C90"/>
    </row>
    <row r="91" spans="1:14">
      <c r="C91"/>
    </row>
    <row r="92" spans="1:14">
      <c r="C92" s="39"/>
    </row>
    <row r="93" spans="1:14">
      <c r="C93"/>
    </row>
    <row r="94" spans="1:14">
      <c r="C94"/>
    </row>
    <row r="95" spans="1:14">
      <c r="C95"/>
    </row>
    <row r="96" spans="1:14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 s="39"/>
    </row>
    <row r="220" spans="3:3">
      <c r="C220" s="39"/>
    </row>
    <row r="221" spans="3:3">
      <c r="C221" s="39"/>
    </row>
    <row r="222" spans="3:3">
      <c r="C222" s="39"/>
    </row>
    <row r="223" spans="3:3">
      <c r="C223" s="39"/>
    </row>
    <row r="224" spans="3:3">
      <c r="C224" s="39"/>
    </row>
    <row r="225" spans="3:3">
      <c r="C225" s="39"/>
    </row>
    <row r="226" spans="3:3">
      <c r="C226" s="39"/>
    </row>
    <row r="227" spans="3:3">
      <c r="C227" s="39"/>
    </row>
    <row r="228" spans="3:3">
      <c r="C228" s="39"/>
    </row>
    <row r="229" spans="3:3">
      <c r="C229" s="39"/>
    </row>
    <row r="230" spans="3:3">
      <c r="C230" s="39"/>
    </row>
    <row r="231" spans="3:3">
      <c r="C231" s="39"/>
    </row>
    <row r="232" spans="3:3">
      <c r="C232" s="39"/>
    </row>
    <row r="233" spans="3:3">
      <c r="C233" s="39"/>
    </row>
    <row r="234" spans="3:3">
      <c r="C234" s="39"/>
    </row>
    <row r="235" spans="3:3">
      <c r="C235" s="39"/>
    </row>
    <row r="236" spans="3:3">
      <c r="C236" s="39"/>
    </row>
    <row r="237" spans="3:3">
      <c r="C237" s="39"/>
    </row>
    <row r="238" spans="3:3">
      <c r="C238" s="39"/>
    </row>
    <row r="239" spans="3:3">
      <c r="C239" s="39"/>
    </row>
    <row r="240" spans="3:3">
      <c r="C240" s="39"/>
    </row>
    <row r="241" spans="3:3">
      <c r="C241" s="39"/>
    </row>
    <row r="242" spans="3:3">
      <c r="C242" s="39"/>
    </row>
    <row r="243" spans="3:3">
      <c r="C243" s="39"/>
    </row>
    <row r="244" spans="3:3">
      <c r="C244" s="39"/>
    </row>
    <row r="245" spans="3:3">
      <c r="C245" s="39"/>
    </row>
    <row r="246" spans="3:3">
      <c r="C246" s="39"/>
    </row>
    <row r="247" spans="3:3">
      <c r="C247" s="39"/>
    </row>
    <row r="248" spans="3:3">
      <c r="C248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3" tint="0.39997558519241921"/>
  </sheetPr>
  <dimension ref="A1:O1069"/>
  <sheetViews>
    <sheetView workbookViewId="0">
      <selection activeCell="I21" sqref="I21"/>
    </sheetView>
  </sheetViews>
  <sheetFormatPr defaultRowHeight="15"/>
  <cols>
    <col min="1" max="2" width="8.85546875" style="1" customWidth="1"/>
    <col min="3" max="3" width="6" style="1" customWidth="1"/>
    <col min="4" max="5" width="5.42578125" style="1" customWidth="1"/>
    <col min="6" max="6" width="11.5703125" style="1" customWidth="1"/>
    <col min="7" max="7" width="3.7109375" style="1" customWidth="1"/>
    <col min="8" max="10" width="11.140625" style="1" customWidth="1"/>
    <col min="11" max="11" width="5.42578125" style="1" customWidth="1"/>
    <col min="12" max="12" width="7.28515625" customWidth="1"/>
    <col min="13" max="13" width="70.85546875" style="29" customWidth="1"/>
  </cols>
  <sheetData>
    <row r="1" spans="1:15">
      <c r="A1" s="1">
        <v>1</v>
      </c>
      <c r="B1" s="1">
        <f>ROW()</f>
        <v>1</v>
      </c>
      <c r="F1" s="1">
        <f>MAX(A1:A1069)</f>
        <v>22</v>
      </c>
      <c r="L1" t="s">
        <v>37</v>
      </c>
      <c r="M1" s="29" t="str">
        <f>IF(ROW()&lt;=$F$1,INDEX($L:$L,VLOOKUP(ROW(),A:B,2,FALSE)),"")</f>
        <v xml:space="preserve">&lt;?xml version="1.0" encoding="utf-8" ?&gt; </v>
      </c>
      <c r="O1" s="2"/>
    </row>
    <row r="2" spans="1:15">
      <c r="A2" s="1">
        <f t="shared" ref="A2:A6" si="0">IF(LEN(TRIM(L2)),A1+1,A1)</f>
        <v>2</v>
      </c>
      <c r="B2" s="1">
        <f>ROW()</f>
        <v>2</v>
      </c>
      <c r="L2" t="s">
        <v>36</v>
      </c>
      <c r="M2" s="29" t="str">
        <f t="shared" ref="M2:M6" si="1">IF(ROW()&lt;=$F$1,INDEX($L:$L,VLOOKUP(ROW(),A:B,2,FALSE)),"")</f>
        <v>&lt;Patches&gt;</v>
      </c>
      <c r="O2" s="2"/>
    </row>
    <row r="3" spans="1:15">
      <c r="A3" s="1">
        <f t="shared" si="0"/>
        <v>3</v>
      </c>
      <c r="B3" s="1">
        <f>ROW()</f>
        <v>3</v>
      </c>
      <c r="L3" t="str">
        <f>"  &lt;Patch name="""&amp;Code!$B$1&amp;"""&gt;"</f>
        <v xml:space="preserve">  &lt;Patch name="Skillset Behaviors"&gt;</v>
      </c>
      <c r="M3" s="29" t="str">
        <f t="shared" si="1"/>
        <v xml:space="preserve">  &lt;Patch name="Skillset Behaviors"&gt;</v>
      </c>
      <c r="O3" s="2"/>
    </row>
    <row r="4" spans="1:15">
      <c r="A4" s="1">
        <f t="shared" si="0"/>
        <v>4</v>
      </c>
      <c r="B4" s="1">
        <f>ROW()</f>
        <v>4</v>
      </c>
      <c r="L4" t="str">
        <f>"    &lt;Description&gt;"&amp;Code!$F$1&amp;"&lt;/Description&gt;"</f>
        <v xml:space="preserve">    &lt;Description&gt;Change the skillset to behave like another. For example: make Elemental behave as a regular skillset (Basic Skill).&lt;/Description&gt;</v>
      </c>
      <c r="M4" s="29" t="str">
        <f t="shared" si="1"/>
        <v xml:space="preserve">    &lt;Description&gt;Change the skillset to behave like another. For example: make Elemental behave as a regular skillset (Basic Skill).&lt;/Description&gt;</v>
      </c>
      <c r="O4" s="2"/>
    </row>
    <row r="5" spans="1:15">
      <c r="A5" s="1">
        <f t="shared" si="0"/>
        <v>5</v>
      </c>
      <c r="B5" s="1">
        <f>ROW()</f>
        <v>5</v>
      </c>
      <c r="C5" s="1">
        <v>1</v>
      </c>
      <c r="D5" s="1">
        <v>0</v>
      </c>
      <c r="E5" s="1">
        <f>IF(D5=0,INDEX('Compile Sheet'!$AK:$AK,C5),0)</f>
        <v>3</v>
      </c>
      <c r="F5" s="1" t="str">
        <f>IF(E5,INDEX(Code!A:A,E5),"")</f>
        <v>BATTLE.BIN</v>
      </c>
      <c r="G5" s="1">
        <f>IF(LEN(F5),VLOOKUP(F5,'Compile Sheet'!$AE$1:$AH$23,2,FALSE),"")</f>
        <v>1</v>
      </c>
      <c r="H5" s="1" t="str">
        <f>IF(LEN($G5),INDEX('Compile Sheet'!AG:AG,$G5),"")</f>
        <v>BATTLE_BIN</v>
      </c>
      <c r="I5" s="1" t="str">
        <f>IF(LEN(G5),DEC2HEX(HEX2DEC(RIGHT(INDEX('Compile Sheet'!$AR:$AR,E5+1),7))-HEX2DEC(IF($G5,INDEX('Compile Sheet'!AH:AH,$G5)))),"")</f>
        <v>DA36C</v>
      </c>
      <c r="J5" s="1" t="str">
        <f t="shared" ref="J5:J6" si="2">IF(D5=-2,"  &lt;/Patch&gt;",IF(D5=-3,"&lt;/Patches&gt;",""))</f>
        <v/>
      </c>
      <c r="L5" t="str">
        <f>IFERROR(IF(D5=0,"    &lt;Location file="""&amp;H5&amp;""" offset="""&amp;I5&amp;"""&gt;",IF(AND(D5=-1,D4&lt;&gt;-1),"    &lt;/Location&gt;",IF(D5&lt;-1,J5,"      "&amp;INDEX('Compile Sheet'!$CE:$CE,D5+INDEX('Compile Sheet'!$AK:$AK,C5))))),"")</f>
        <v xml:space="preserve">    &lt;Location file="BATTLE_BIN" offset="DA36C"&gt;</v>
      </c>
      <c r="M5" s="29" t="str">
        <f t="shared" si="1"/>
        <v xml:space="preserve">    &lt;Location file="BATTLE_BIN" offset="DA36C"&gt;</v>
      </c>
      <c r="N5" s="2"/>
      <c r="O5" s="2"/>
    </row>
    <row r="6" spans="1:15">
      <c r="A6" s="1">
        <f t="shared" si="0"/>
        <v>6</v>
      </c>
      <c r="B6" s="1">
        <f>ROW()</f>
        <v>6</v>
      </c>
      <c r="C6" s="1">
        <f>IF(D6=-1,IF(C5-1&gt;MAX('Compile Sheet'!$AJ$1:$AJ$128),NA(),C5+1),C5)</f>
        <v>1</v>
      </c>
      <c r="D6" s="1">
        <f>IFERROR(IF(D5+1&gt;INDEX('Compile Sheet'!$AL:$AL,C5)-1,-1,D5+1),D5-1)</f>
        <v>1</v>
      </c>
      <c r="E6" s="1">
        <f>IF(D6=0,INDEX('Compile Sheet'!$AK:$AK,C6),0)</f>
        <v>0</v>
      </c>
      <c r="F6" s="1" t="str">
        <f>IF(E6,INDEX(Code!A:A,E6),"")</f>
        <v/>
      </c>
      <c r="G6" s="1" t="str">
        <f>IF(LEN(F6),VLOOKUP(F6,'Compile Sheet'!$AE$1:$AH$23,2,FALSE),"")</f>
        <v/>
      </c>
      <c r="H6" s="1" t="str">
        <f>IF(LEN($G6),INDEX('Compile Sheet'!AG:AG,$G6),"")</f>
        <v/>
      </c>
      <c r="I6" s="1" t="str">
        <f>IF(LEN(G6),DEC2HEX(HEX2DEC(RIGHT(INDEX('Compile Sheet'!$AR:$AR,E6+1),7))-HEX2DEC(IF($G6,INDEX('Compile Sheet'!AH:AH,$G6)))),"")</f>
        <v/>
      </c>
      <c r="J6" s="1" t="str">
        <f t="shared" si="2"/>
        <v/>
      </c>
      <c r="L6" t="str">
        <f>IFERROR(IF(D6=0,"    &lt;Location file="""&amp;H6&amp;""" offset="""&amp;I6&amp;"""&gt;",IF(AND(D6=-1,D5&lt;&gt;-1),"    &lt;/Location&gt;",IF(D6&lt;-1,J6,"      "&amp;INDEX('Compile Sheet'!$CE:$CE,D6+INDEX('Compile Sheet'!$AK:$AK,C6))))),"")</f>
        <v xml:space="preserve">      D6400508</v>
      </c>
      <c r="M6" s="29" t="str">
        <f t="shared" si="1"/>
        <v xml:space="preserve">      D6400508</v>
      </c>
      <c r="N6" s="2"/>
      <c r="O6" s="2"/>
    </row>
    <row r="7" spans="1:15">
      <c r="A7" s="1">
        <f t="shared" ref="A7:A24" si="3">IF(LEN(TRIM(L7)),A6+1,A6)</f>
        <v>7</v>
      </c>
      <c r="B7" s="1">
        <f>ROW()</f>
        <v>7</v>
      </c>
      <c r="C7" s="1">
        <f>IF(D7=-1,IF(C6-1&gt;MAX('Compile Sheet'!$AJ$1:$AJ$128),NA(),C6+1),C6)</f>
        <v>1</v>
      </c>
      <c r="D7" s="1">
        <f>IFERROR(IF(D6+1&gt;INDEX('Compile Sheet'!$AL:$AL,C6)-1,-1,D6+1),D6-1)</f>
        <v>2</v>
      </c>
      <c r="E7" s="1">
        <f>IF(D7=0,INDEX('Compile Sheet'!$AK:$AK,C7),0)</f>
        <v>0</v>
      </c>
      <c r="F7" s="1" t="str">
        <f>IF(E7,INDEX(Code!A:A,E7),"")</f>
        <v/>
      </c>
      <c r="G7" s="1" t="str">
        <f>IF(LEN(F7),VLOOKUP(F7,'Compile Sheet'!$AE$1:$AH$23,2,FALSE),"")</f>
        <v/>
      </c>
      <c r="H7" s="1" t="str">
        <f>IF(LEN($G7),INDEX('Compile Sheet'!AG:AG,$G7),"")</f>
        <v/>
      </c>
      <c r="I7" s="1" t="str">
        <f>IF(LEN(G7),DEC2HEX(HEX2DEC(RIGHT(INDEX('Compile Sheet'!$AR:$AR,E7+1),7))-HEX2DEC(IF($G7,INDEX('Compile Sheet'!AH:AH,$G7)))),"")</f>
        <v/>
      </c>
      <c r="J7" s="1" t="str">
        <f t="shared" ref="J7:J24" si="4">IF(D7=-2,"  &lt;/Patch&gt;",IF(D7=-3,"&lt;/Patches&gt;",""))</f>
        <v/>
      </c>
      <c r="L7" t="str">
        <f>IFERROR(IF(D7=0,"    &lt;Location file="""&amp;H7&amp;""" offset="""&amp;I7&amp;"""&gt;",IF(AND(D7=-1,D6&lt;&gt;-1),"    &lt;/Location&gt;",IF(D7&lt;-1,J7,"      "&amp;INDEX('Compile Sheet'!$CE:$CE,D7+INDEX('Compile Sheet'!$AK:$AK,C7))))),"")</f>
        <v xml:space="preserve">      60402790</v>
      </c>
      <c r="M7" s="29" t="str">
        <f t="shared" ref="M7:M24" si="5">IF(ROW()&lt;=$F$1,INDEX($L:$L,VLOOKUP(ROW(),A:B,2,FALSE)),"")</f>
        <v xml:space="preserve">      60402790</v>
      </c>
      <c r="N7" s="2"/>
    </row>
    <row r="8" spans="1:15">
      <c r="A8" s="1">
        <f t="shared" si="3"/>
        <v>7</v>
      </c>
      <c r="B8" s="1">
        <f>ROW()</f>
        <v>8</v>
      </c>
      <c r="C8" s="1">
        <f>IF(D8=-1,IF(C7-1&gt;MAX('Compile Sheet'!$AJ$1:$AJ$128),NA(),C7+1),C7)</f>
        <v>1</v>
      </c>
      <c r="D8" s="1">
        <f>IFERROR(IF(D7+1&gt;INDEX('Compile Sheet'!$AL:$AL,C7)-1,-1,D7+1),D7-1)</f>
        <v>3</v>
      </c>
      <c r="E8" s="1">
        <f>IF(D8=0,INDEX('Compile Sheet'!$AK:$AK,C8),0)</f>
        <v>0</v>
      </c>
      <c r="F8" s="1" t="str">
        <f>IF(E8,INDEX(Code!A:A,E8),"")</f>
        <v/>
      </c>
      <c r="G8" s="1" t="str">
        <f>IF(LEN(F8),VLOOKUP(F8,'Compile Sheet'!$AE$1:$AH$23,2,FALSE),"")</f>
        <v/>
      </c>
      <c r="H8" s="1" t="str">
        <f>IF(LEN($G8),INDEX('Compile Sheet'!AG:AG,$G8),"")</f>
        <v/>
      </c>
      <c r="I8" s="1" t="str">
        <f>IF(LEN(G8),DEC2HEX(HEX2DEC(RIGHT(INDEX('Compile Sheet'!$AR:$AR,E8+1),7))-HEX2DEC(IF($G8,INDEX('Compile Sheet'!AH:AH,$G8)))),"")</f>
        <v/>
      </c>
      <c r="J8" s="1" t="str">
        <f t="shared" si="4"/>
        <v/>
      </c>
      <c r="L8" t="str">
        <f>IFERROR(IF(D8=0,"    &lt;Location file="""&amp;H8&amp;""" offset="""&amp;I8&amp;"""&gt;",IF(AND(D8=-1,D7&lt;&gt;-1),"    &lt;/Location&gt;",IF(D8&lt;-1,J8,"      "&amp;INDEX('Compile Sheet'!$CE:$CE,D8+INDEX('Compile Sheet'!$AK:$AK,C8))))),"")</f>
        <v xml:space="preserve">      </v>
      </c>
      <c r="M8" s="29" t="str">
        <f t="shared" si="5"/>
        <v xml:space="preserve">    &lt;/Location&gt;</v>
      </c>
      <c r="N8" s="2"/>
    </row>
    <row r="9" spans="1:15">
      <c r="A9" s="1">
        <f t="shared" si="3"/>
        <v>7</v>
      </c>
      <c r="B9" s="1">
        <f>ROW()</f>
        <v>9</v>
      </c>
      <c r="C9" s="1">
        <f>IF(D9=-1,IF(C8-1&gt;MAX('Compile Sheet'!$AJ$1:$AJ$128),NA(),C8+1),C8)</f>
        <v>1</v>
      </c>
      <c r="D9" s="1">
        <f>IFERROR(IF(D8+1&gt;INDEX('Compile Sheet'!$AL:$AL,C8)-1,-1,D8+1),D8-1)</f>
        <v>4</v>
      </c>
      <c r="E9" s="1">
        <f>IF(D9=0,INDEX('Compile Sheet'!$AK:$AK,C9),0)</f>
        <v>0</v>
      </c>
      <c r="F9" s="1" t="str">
        <f>IF(E9,INDEX(Code!A:A,E9),"")</f>
        <v/>
      </c>
      <c r="G9" s="1" t="str">
        <f>IF(LEN(F9),VLOOKUP(F9,'Compile Sheet'!$AE$1:$AH$23,2,FALSE),"")</f>
        <v/>
      </c>
      <c r="H9" s="1" t="str">
        <f>IF(LEN($G9),INDEX('Compile Sheet'!AG:AG,$G9),"")</f>
        <v/>
      </c>
      <c r="I9" s="1" t="str">
        <f>IF(LEN(G9),DEC2HEX(HEX2DEC(RIGHT(INDEX('Compile Sheet'!$AR:$AR,E9+1),7))-HEX2DEC(IF($G9,INDEX('Compile Sheet'!AH:AH,$G9)))),"")</f>
        <v/>
      </c>
      <c r="J9" s="1" t="str">
        <f t="shared" si="4"/>
        <v/>
      </c>
      <c r="L9" t="str">
        <f>IFERROR(IF(D9=0,"    &lt;Location file="""&amp;H9&amp;""" offset="""&amp;I9&amp;"""&gt;",IF(AND(D9=-1,D8&lt;&gt;-1),"    &lt;/Location&gt;",IF(D9&lt;-1,J9,"      "&amp;INDEX('Compile Sheet'!$CE:$CE,D9+INDEX('Compile Sheet'!$AK:$AK,C9))))),"")</f>
        <v xml:space="preserve">      </v>
      </c>
      <c r="M9" s="29" t="str">
        <f t="shared" si="5"/>
        <v xml:space="preserve">    &lt;Location file="BATTLE_BIN" offset="E9358"&gt;</v>
      </c>
      <c r="N9" s="2"/>
    </row>
    <row r="10" spans="1:15">
      <c r="A10" s="1">
        <f t="shared" si="3"/>
        <v>8</v>
      </c>
      <c r="B10" s="1">
        <f>ROW()</f>
        <v>10</v>
      </c>
      <c r="C10" s="1">
        <f>IF(D10=-1,IF(C9-1&gt;MAX('Compile Sheet'!$AJ$1:$AJ$128),NA(),C9+1),C9)</f>
        <v>2</v>
      </c>
      <c r="D10" s="1">
        <f>IFERROR(IF(D9+1&gt;INDEX('Compile Sheet'!$AL:$AL,C9)-1,-1,D9+1),D9-1)</f>
        <v>-1</v>
      </c>
      <c r="E10" s="1">
        <f>IF(D10=0,INDEX('Compile Sheet'!$AK:$AK,C10),0)</f>
        <v>0</v>
      </c>
      <c r="F10" s="1" t="str">
        <f>IF(E10,INDEX(Code!A:A,E10),"")</f>
        <v/>
      </c>
      <c r="G10" s="1" t="str">
        <f>IF(LEN(F10),VLOOKUP(F10,'Compile Sheet'!$AE$1:$AH$23,2,FALSE),"")</f>
        <v/>
      </c>
      <c r="H10" s="1" t="str">
        <f>IF(LEN($G10),INDEX('Compile Sheet'!AG:AG,$G10),"")</f>
        <v/>
      </c>
      <c r="I10" s="1" t="str">
        <f>IF(LEN(G10),DEC2HEX(HEX2DEC(RIGHT(INDEX('Compile Sheet'!$AR:$AR,E10+1),7))-HEX2DEC(IF($G10,INDEX('Compile Sheet'!AH:AH,$G10)))),"")</f>
        <v/>
      </c>
      <c r="J10" s="1" t="str">
        <f t="shared" si="4"/>
        <v/>
      </c>
      <c r="L10" t="str">
        <f>IFERROR(IF(D10=0,"    &lt;Location file="""&amp;H10&amp;""" offset="""&amp;I10&amp;"""&gt;",IF(AND(D10=-1,D9&lt;&gt;-1),"    &lt;/Location&gt;",IF(D10&lt;-1,J10,"      "&amp;INDEX('Compile Sheet'!$CE:$CE,D10+INDEX('Compile Sheet'!$AK:$AK,C10))))),"")</f>
        <v xml:space="preserve">    &lt;/Location&gt;</v>
      </c>
      <c r="M10" s="29" t="str">
        <f t="shared" si="5"/>
        <v xml:space="preserve">      1580013C</v>
      </c>
      <c r="N10" s="2"/>
    </row>
    <row r="11" spans="1:15">
      <c r="A11" s="1">
        <f t="shared" si="3"/>
        <v>9</v>
      </c>
      <c r="B11" s="1">
        <f>ROW()</f>
        <v>11</v>
      </c>
      <c r="C11" s="1">
        <f>IF(D11=-1,IF(C10-1&gt;MAX('Compile Sheet'!$AJ$1:$AJ$128),NA(),C10+1),C10)</f>
        <v>2</v>
      </c>
      <c r="D11" s="1">
        <f>IFERROR(IF(D10+1&gt;INDEX('Compile Sheet'!$AL:$AL,C10)-1,-1,D10+1),D10-1)</f>
        <v>0</v>
      </c>
      <c r="E11" s="1">
        <f>IF(D11=0,INDEX('Compile Sheet'!$AK:$AK,C11),0)</f>
        <v>8</v>
      </c>
      <c r="F11" s="1" t="str">
        <f>IF(E11,INDEX(Code!A:A,E11),"")</f>
        <v>BATTLE.BIN</v>
      </c>
      <c r="G11" s="1">
        <f>IF(LEN(F11),VLOOKUP(F11,'Compile Sheet'!$AE$1:$AH$23,2,FALSE),"")</f>
        <v>1</v>
      </c>
      <c r="H11" s="1" t="str">
        <f>IF(LEN($G11),INDEX('Compile Sheet'!AG:AG,$G11),"")</f>
        <v>BATTLE_BIN</v>
      </c>
      <c r="I11" s="1" t="str">
        <f>IF(LEN(G11),DEC2HEX(HEX2DEC(RIGHT(INDEX('Compile Sheet'!$AR:$AR,E11+1),7))-HEX2DEC(IF($G11,INDEX('Compile Sheet'!AH:AH,$G11)))),"")</f>
        <v>E9358</v>
      </c>
      <c r="J11" s="1" t="str">
        <f t="shared" si="4"/>
        <v/>
      </c>
      <c r="L11" t="str">
        <f>IFERROR(IF(D11=0,"    &lt;Location file="""&amp;H11&amp;""" offset="""&amp;I11&amp;"""&gt;",IF(AND(D11=-1,D10&lt;&gt;-1),"    &lt;/Location&gt;",IF(D11&lt;-1,J11,"      "&amp;INDEX('Compile Sheet'!$CE:$CE,D11+INDEX('Compile Sheet'!$AK:$AK,C11))))),"")</f>
        <v xml:space="preserve">    &lt;Location file="BATTLE_BIN" offset="E9358"&gt;</v>
      </c>
      <c r="M11" s="29" t="str">
        <f t="shared" si="5"/>
        <v xml:space="preserve">      21082700</v>
      </c>
      <c r="N11" s="2"/>
    </row>
    <row r="12" spans="1:15">
      <c r="A12" s="1">
        <f t="shared" si="3"/>
        <v>10</v>
      </c>
      <c r="B12" s="1">
        <f>ROW()</f>
        <v>12</v>
      </c>
      <c r="C12" s="1">
        <f>IF(D12=-1,IF(C11-1&gt;MAX('Compile Sheet'!$AJ$1:$AJ$128),NA(),C11+1),C11)</f>
        <v>2</v>
      </c>
      <c r="D12" s="1">
        <f>IFERROR(IF(D11+1&gt;INDEX('Compile Sheet'!$AL:$AL,C11)-1,-1,D11+1),D11-1)</f>
        <v>1</v>
      </c>
      <c r="E12" s="1">
        <f>IF(D12=0,INDEX('Compile Sheet'!$AK:$AK,C12),0)</f>
        <v>0</v>
      </c>
      <c r="F12" s="1" t="str">
        <f>IF(E12,INDEX(Code!A:A,E12),"")</f>
        <v/>
      </c>
      <c r="G12" s="1" t="str">
        <f>IF(LEN(F12),VLOOKUP(F12,'Compile Sheet'!$AE$1:$AH$23,2,FALSE),"")</f>
        <v/>
      </c>
      <c r="H12" s="1" t="str">
        <f>IF(LEN($G12),INDEX('Compile Sheet'!AG:AG,$G12),"")</f>
        <v/>
      </c>
      <c r="I12" s="1" t="str">
        <f>IF(LEN(G12),DEC2HEX(HEX2DEC(RIGHT(INDEX('Compile Sheet'!$AR:$AR,E12+1),7))-HEX2DEC(IF($G12,INDEX('Compile Sheet'!AH:AH,$G12)))),"")</f>
        <v/>
      </c>
      <c r="J12" s="1" t="str">
        <f t="shared" si="4"/>
        <v/>
      </c>
      <c r="L12" t="str">
        <f>IFERROR(IF(D12=0,"    &lt;Location file="""&amp;H12&amp;""" offset="""&amp;I12&amp;"""&gt;",IF(AND(D12=-1,D11&lt;&gt;-1),"    &lt;/Location&gt;",IF(D12&lt;-1,J12,"      "&amp;INDEX('Compile Sheet'!$CE:$CE,D12+INDEX('Compile Sheet'!$AK:$AK,C12))))),"")</f>
        <v xml:space="preserve">      1580013C</v>
      </c>
      <c r="M12" s="29" t="str">
        <f t="shared" si="5"/>
        <v xml:space="preserve">      7C032290</v>
      </c>
      <c r="N12" s="2"/>
    </row>
    <row r="13" spans="1:15">
      <c r="A13" s="1">
        <f t="shared" si="3"/>
        <v>11</v>
      </c>
      <c r="B13" s="1">
        <f>ROW()</f>
        <v>13</v>
      </c>
      <c r="C13" s="1">
        <f>IF(D13=-1,IF(C12-1&gt;MAX('Compile Sheet'!$AJ$1:$AJ$128),NA(),C12+1),C12)</f>
        <v>2</v>
      </c>
      <c r="D13" s="1">
        <f>IFERROR(IF(D12+1&gt;INDEX('Compile Sheet'!$AL:$AL,C12)-1,-1,D12+1),D12-1)</f>
        <v>2</v>
      </c>
      <c r="E13" s="1">
        <f>IF(D13=0,INDEX('Compile Sheet'!$AK:$AK,C13),0)</f>
        <v>0</v>
      </c>
      <c r="F13" s="1" t="str">
        <f>IF(E13,INDEX(Code!A:A,E13),"")</f>
        <v/>
      </c>
      <c r="G13" s="1" t="str">
        <f>IF(LEN(F13),VLOOKUP(F13,'Compile Sheet'!$AE$1:$AH$23,2,FALSE),"")</f>
        <v/>
      </c>
      <c r="H13" s="1" t="str">
        <f>IF(LEN($G13),INDEX('Compile Sheet'!AG:AG,$G13),"")</f>
        <v/>
      </c>
      <c r="I13" s="1" t="str">
        <f>IF(LEN(G13),DEC2HEX(HEX2DEC(RIGHT(INDEX('Compile Sheet'!$AR:$AR,E13+1),7))-HEX2DEC(IF($G13,INDEX('Compile Sheet'!AH:AH,$G13)))),"")</f>
        <v/>
      </c>
      <c r="J13" s="1" t="str">
        <f t="shared" si="4"/>
        <v/>
      </c>
      <c r="L13" t="str">
        <f>IFERROR(IF(D13=0,"    &lt;Location file="""&amp;H13&amp;""" offset="""&amp;I13&amp;"""&gt;",IF(AND(D13=-1,D12&lt;&gt;-1),"    &lt;/Location&gt;",IF(D13&lt;-1,J13,"      "&amp;INDEX('Compile Sheet'!$CE:$CE,D13+INDEX('Compile Sheet'!$AK:$AK,C13))))),"")</f>
        <v xml:space="preserve">      21082700</v>
      </c>
      <c r="M13" s="29" t="str">
        <f t="shared" si="5"/>
        <v xml:space="preserve">      FF000334</v>
      </c>
      <c r="N13" s="2"/>
    </row>
    <row r="14" spans="1:15">
      <c r="A14" s="1">
        <f t="shared" si="3"/>
        <v>12</v>
      </c>
      <c r="B14" s="1">
        <f>ROW()</f>
        <v>14</v>
      </c>
      <c r="C14" s="1">
        <f>IF(D14=-1,IF(C13-1&gt;MAX('Compile Sheet'!$AJ$1:$AJ$128),NA(),C13+1),C13)</f>
        <v>2</v>
      </c>
      <c r="D14" s="1">
        <f>IFERROR(IF(D13+1&gt;INDEX('Compile Sheet'!$AL:$AL,C13)-1,-1,D13+1),D13-1)</f>
        <v>3</v>
      </c>
      <c r="E14" s="1">
        <f>IF(D14=0,INDEX('Compile Sheet'!$AK:$AK,C14),0)</f>
        <v>0</v>
      </c>
      <c r="F14" s="1" t="str">
        <f>IF(E14,INDEX(Code!A:A,E14),"")</f>
        <v/>
      </c>
      <c r="G14" s="1" t="str">
        <f>IF(LEN(F14),VLOOKUP(F14,'Compile Sheet'!$AE$1:$AH$23,2,FALSE),"")</f>
        <v/>
      </c>
      <c r="H14" s="1" t="str">
        <f>IF(LEN($G14),INDEX('Compile Sheet'!AG:AG,$G14),"")</f>
        <v/>
      </c>
      <c r="I14" s="1" t="str">
        <f>IF(LEN(G14),DEC2HEX(HEX2DEC(RIGHT(INDEX('Compile Sheet'!$AR:$AR,E14+1),7))-HEX2DEC(IF($G14,INDEX('Compile Sheet'!AH:AH,$G14)))),"")</f>
        <v/>
      </c>
      <c r="J14" s="1" t="str">
        <f t="shared" si="4"/>
        <v/>
      </c>
      <c r="L14" t="str">
        <f>IFERROR(IF(D14=0,"    &lt;Location file="""&amp;H14&amp;""" offset="""&amp;I14&amp;"""&gt;",IF(AND(D14=-1,D13&lt;&gt;-1),"    &lt;/Location&gt;",IF(D14&lt;-1,J14,"      "&amp;INDEX('Compile Sheet'!$CE:$CE,D14+INDEX('Compile Sheet'!$AK:$AK,C14))))),"")</f>
        <v xml:space="preserve">      7C032290</v>
      </c>
      <c r="M14" s="29" t="str">
        <f t="shared" si="5"/>
        <v xml:space="preserve">      02006210</v>
      </c>
      <c r="N14" s="2"/>
    </row>
    <row r="15" spans="1:15">
      <c r="A15" s="1">
        <f t="shared" si="3"/>
        <v>13</v>
      </c>
      <c r="B15" s="1">
        <f>ROW()</f>
        <v>15</v>
      </c>
      <c r="C15" s="1">
        <f>IF(D15=-1,IF(C14-1&gt;MAX('Compile Sheet'!$AJ$1:$AJ$128),NA(),C14+1),C14)</f>
        <v>2</v>
      </c>
      <c r="D15" s="1">
        <f>IFERROR(IF(D14+1&gt;INDEX('Compile Sheet'!$AL:$AL,C14)-1,-1,D14+1),D14-1)</f>
        <v>4</v>
      </c>
      <c r="E15" s="1">
        <f>IF(D15=0,INDEX('Compile Sheet'!$AK:$AK,C15),0)</f>
        <v>0</v>
      </c>
      <c r="F15" s="1" t="str">
        <f>IF(E15,INDEX(Code!A:A,E15),"")</f>
        <v/>
      </c>
      <c r="G15" s="1" t="str">
        <f>IF(LEN(F15),VLOOKUP(F15,'Compile Sheet'!$AE$1:$AH$23,2,FALSE),"")</f>
        <v/>
      </c>
      <c r="H15" s="1" t="str">
        <f>IF(LEN($G15),INDEX('Compile Sheet'!AG:AG,$G15),"")</f>
        <v/>
      </c>
      <c r="I15" s="1" t="str">
        <f>IF(LEN(G15),DEC2HEX(HEX2DEC(RIGHT(INDEX('Compile Sheet'!$AR:$AR,E15+1),7))-HEX2DEC(IF($G15,INDEX('Compile Sheet'!AH:AH,$G15)))),"")</f>
        <v/>
      </c>
      <c r="J15" s="1" t="str">
        <f t="shared" si="4"/>
        <v/>
      </c>
      <c r="L15" t="str">
        <f>IFERROR(IF(D15=0,"    &lt;Location file="""&amp;H15&amp;""" offset="""&amp;I15&amp;"""&gt;",IF(AND(D15=-1,D14&lt;&gt;-1),"    &lt;/Location&gt;",IF(D15&lt;-1,J15,"      "&amp;INDEX('Compile Sheet'!$CE:$CE,D15+INDEX('Compile Sheet'!$AK:$AK,C15))))),"")</f>
        <v xml:space="preserve">      FF000334</v>
      </c>
      <c r="M15" s="29" t="str">
        <f t="shared" si="5"/>
        <v xml:space="preserve">      00000000</v>
      </c>
      <c r="N15" s="2"/>
    </row>
    <row r="16" spans="1:15">
      <c r="A16" s="1">
        <f t="shared" si="3"/>
        <v>14</v>
      </c>
      <c r="B16" s="1">
        <f>ROW()</f>
        <v>16</v>
      </c>
      <c r="C16" s="1">
        <f>IF(D16=-1,IF(C15-1&gt;MAX('Compile Sheet'!$AJ$1:$AJ$128),NA(),C15+1),C15)</f>
        <v>2</v>
      </c>
      <c r="D16" s="1">
        <f>IFERROR(IF(D15+1&gt;INDEX('Compile Sheet'!$AL:$AL,C15)-1,-1,D15+1),D15-1)</f>
        <v>5</v>
      </c>
      <c r="E16" s="1">
        <f>IF(D16=0,INDEX('Compile Sheet'!$AK:$AK,C16),0)</f>
        <v>0</v>
      </c>
      <c r="F16" s="1" t="str">
        <f>IF(E16,INDEX(Code!A:A,E16),"")</f>
        <v/>
      </c>
      <c r="G16" s="1" t="str">
        <f>IF(LEN(F16),VLOOKUP(F16,'Compile Sheet'!$AE$1:$AH$23,2,FALSE),"")</f>
        <v/>
      </c>
      <c r="H16" s="1" t="str">
        <f>IF(LEN($G16),INDEX('Compile Sheet'!AG:AG,$G16),"")</f>
        <v/>
      </c>
      <c r="I16" s="1" t="str">
        <f>IF(LEN(G16),DEC2HEX(HEX2DEC(RIGHT(INDEX('Compile Sheet'!$AR:$AR,E16+1),7))-HEX2DEC(IF($G16,INDEX('Compile Sheet'!AH:AH,$G16)))),"")</f>
        <v/>
      </c>
      <c r="J16" s="1" t="str">
        <f t="shared" si="4"/>
        <v/>
      </c>
      <c r="L16" t="str">
        <f>IFERROR(IF(D16=0,"    &lt;Location file="""&amp;H16&amp;""" offset="""&amp;I16&amp;"""&gt;",IF(AND(D16=-1,D15&lt;&gt;-1),"    &lt;/Location&gt;",IF(D16&lt;-1,J16,"      "&amp;INDEX('Compile Sheet'!$CE:$CE,D16+INDEX('Compile Sheet'!$AK:$AK,C16))))),"")</f>
        <v xml:space="preserve">      02006210</v>
      </c>
      <c r="M16" s="29" t="str">
        <f t="shared" si="5"/>
        <v xml:space="preserve">      25384000</v>
      </c>
      <c r="N16" s="2"/>
    </row>
    <row r="17" spans="1:14">
      <c r="A17" s="1">
        <f t="shared" si="3"/>
        <v>15</v>
      </c>
      <c r="B17" s="1">
        <f>ROW()</f>
        <v>17</v>
      </c>
      <c r="C17" s="1">
        <f>IF(D17=-1,IF(C16-1&gt;MAX('Compile Sheet'!$AJ$1:$AJ$128),NA(),C16+1),C16)</f>
        <v>2</v>
      </c>
      <c r="D17" s="1">
        <f>IFERROR(IF(D16+1&gt;INDEX('Compile Sheet'!$AL:$AL,C16)-1,-1,D16+1),D16-1)</f>
        <v>6</v>
      </c>
      <c r="E17" s="1">
        <f>IF(D17=0,INDEX('Compile Sheet'!$AK:$AK,C17),0)</f>
        <v>0</v>
      </c>
      <c r="F17" s="1" t="str">
        <f>IF(E17,INDEX(Code!A:A,E17),"")</f>
        <v/>
      </c>
      <c r="G17" s="1" t="str">
        <f>IF(LEN(F17),VLOOKUP(F17,'Compile Sheet'!$AE$1:$AH$23,2,FALSE),"")</f>
        <v/>
      </c>
      <c r="H17" s="1" t="str">
        <f>IF(LEN($G17),INDEX('Compile Sheet'!AG:AG,$G17),"")</f>
        <v/>
      </c>
      <c r="I17" s="1" t="str">
        <f>IF(LEN(G17),DEC2HEX(HEX2DEC(RIGHT(INDEX('Compile Sheet'!$AR:$AR,E17+1),7))-HEX2DEC(IF($G17,INDEX('Compile Sheet'!AH:AH,$G17)))),"")</f>
        <v/>
      </c>
      <c r="J17" s="1" t="str">
        <f t="shared" si="4"/>
        <v/>
      </c>
      <c r="L17" t="str">
        <f>IFERROR(IF(D17=0,"    &lt;Location file="""&amp;H17&amp;""" offset="""&amp;I17&amp;"""&gt;",IF(AND(D17=-1,D16&lt;&gt;-1),"    &lt;/Location&gt;",IF(D17&lt;-1,J17,"      "&amp;INDEX('Compile Sheet'!$CE:$CE,D17+INDEX('Compile Sheet'!$AK:$AK,C17))))),"")</f>
        <v xml:space="preserve">      00000000</v>
      </c>
      <c r="M17" s="29" t="str">
        <f t="shared" si="5"/>
        <v xml:space="preserve">      DD040508</v>
      </c>
      <c r="N17" s="2"/>
    </row>
    <row r="18" spans="1:14">
      <c r="A18" s="1">
        <f t="shared" si="3"/>
        <v>16</v>
      </c>
      <c r="B18" s="1">
        <f>ROW()</f>
        <v>18</v>
      </c>
      <c r="C18" s="1">
        <f>IF(D18=-1,IF(C17-1&gt;MAX('Compile Sheet'!$AJ$1:$AJ$128),NA(),C17+1),C17)</f>
        <v>2</v>
      </c>
      <c r="D18" s="1">
        <f>IFERROR(IF(D17+1&gt;INDEX('Compile Sheet'!$AL:$AL,C17)-1,-1,D17+1),D17-1)</f>
        <v>7</v>
      </c>
      <c r="E18" s="1">
        <f>IF(D18=0,INDEX('Compile Sheet'!$AK:$AK,C18),0)</f>
        <v>0</v>
      </c>
      <c r="F18" s="1" t="str">
        <f>IF(E18,INDEX(Code!A:A,E18),"")</f>
        <v/>
      </c>
      <c r="G18" s="1" t="str">
        <f>IF(LEN(F18),VLOOKUP(F18,'Compile Sheet'!$AE$1:$AH$23,2,FALSE),"")</f>
        <v/>
      </c>
      <c r="H18" s="1" t="str">
        <f>IF(LEN($G18),INDEX('Compile Sheet'!AG:AG,$G18),"")</f>
        <v/>
      </c>
      <c r="I18" s="1" t="str">
        <f>IF(LEN(G18),DEC2HEX(HEX2DEC(RIGHT(INDEX('Compile Sheet'!$AR:$AR,E18+1),7))-HEX2DEC(IF($G18,INDEX('Compile Sheet'!AH:AH,$G18)))),"")</f>
        <v/>
      </c>
      <c r="J18" s="1" t="str">
        <f t="shared" si="4"/>
        <v/>
      </c>
      <c r="L18" t="str">
        <f>IFERROR(IF(D18=0,"    &lt;Location file="""&amp;H18&amp;""" offset="""&amp;I18&amp;"""&gt;",IF(AND(D18=-1,D17&lt;&gt;-1),"    &lt;/Location&gt;",IF(D18&lt;-1,J18,"      "&amp;INDEX('Compile Sheet'!$CE:$CE,D18+INDEX('Compile Sheet'!$AK:$AK,C18))))),"")</f>
        <v xml:space="preserve">      25384000</v>
      </c>
      <c r="M18" s="29" t="str">
        <f t="shared" si="5"/>
        <v xml:space="preserve">      00000000</v>
      </c>
      <c r="N18" s="2"/>
    </row>
    <row r="19" spans="1:14">
      <c r="A19" s="1">
        <f t="shared" si="3"/>
        <v>17</v>
      </c>
      <c r="B19" s="1">
        <f>ROW()</f>
        <v>19</v>
      </c>
      <c r="C19" s="1">
        <f>IF(D19=-1,IF(C18-1&gt;MAX('Compile Sheet'!$AJ$1:$AJ$128),NA(),C18+1),C18)</f>
        <v>2</v>
      </c>
      <c r="D19" s="1">
        <f>IFERROR(IF(D18+1&gt;INDEX('Compile Sheet'!$AL:$AL,C18)-1,-1,D18+1),D18-1)</f>
        <v>8</v>
      </c>
      <c r="E19" s="1">
        <f>IF(D19=0,INDEX('Compile Sheet'!$AK:$AK,C19),0)</f>
        <v>0</v>
      </c>
      <c r="F19" s="1" t="str">
        <f>IF(E19,INDEX(Code!A:A,E19),"")</f>
        <v/>
      </c>
      <c r="G19" s="1" t="str">
        <f>IF(LEN(F19),VLOOKUP(F19,'Compile Sheet'!$AE$1:$AH$23,2,FALSE),"")</f>
        <v/>
      </c>
      <c r="H19" s="1" t="str">
        <f>IF(LEN($G19),INDEX('Compile Sheet'!AG:AG,$G19),"")</f>
        <v/>
      </c>
      <c r="I19" s="1" t="str">
        <f>IF(LEN(G19),DEC2HEX(HEX2DEC(RIGHT(INDEX('Compile Sheet'!$AR:$AR,E19+1),7))-HEX2DEC(IF($G19,INDEX('Compile Sheet'!AH:AH,$G19)))),"")</f>
        <v/>
      </c>
      <c r="J19" s="1" t="str">
        <f t="shared" si="4"/>
        <v/>
      </c>
      <c r="L19" t="str">
        <f>IFERROR(IF(D19=0,"    &lt;Location file="""&amp;H19&amp;""" offset="""&amp;I19&amp;"""&gt;",IF(AND(D19=-1,D18&lt;&gt;-1),"    &lt;/Location&gt;",IF(D19&lt;-1,J19,"      "&amp;INDEX('Compile Sheet'!$CE:$CE,D19+INDEX('Compile Sheet'!$AK:$AK,C19))))),"")</f>
        <v xml:space="preserve">      DD040508</v>
      </c>
      <c r="M19" s="29" t="str">
        <f t="shared" si="5"/>
        <v xml:space="preserve">      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N19" s="2"/>
    </row>
    <row r="20" spans="1:14">
      <c r="A20" s="1">
        <f t="shared" si="3"/>
        <v>18</v>
      </c>
      <c r="B20" s="1">
        <f>ROW()</f>
        <v>20</v>
      </c>
      <c r="C20" s="1">
        <f>IF(D20=-1,IF(C19-1&gt;MAX('Compile Sheet'!$AJ$1:$AJ$128),NA(),C19+1),C19)</f>
        <v>2</v>
      </c>
      <c r="D20" s="1">
        <f>IFERROR(IF(D19+1&gt;INDEX('Compile Sheet'!$AL:$AL,C19)-1,-1,D19+1),D19-1)</f>
        <v>9</v>
      </c>
      <c r="E20" s="1">
        <f>IF(D20=0,INDEX('Compile Sheet'!$AK:$AK,C20),0)</f>
        <v>0</v>
      </c>
      <c r="F20" s="1" t="str">
        <f>IF(E20,INDEX(Code!A:A,E20),"")</f>
        <v/>
      </c>
      <c r="G20" s="1" t="str">
        <f>IF(LEN(F20),VLOOKUP(F20,'Compile Sheet'!$AE$1:$AH$23,2,FALSE),"")</f>
        <v/>
      </c>
      <c r="H20" s="1" t="str">
        <f>IF(LEN($G20),INDEX('Compile Sheet'!AG:AG,$G20),"")</f>
        <v/>
      </c>
      <c r="I20" s="1" t="str">
        <f>IF(LEN(G20),DEC2HEX(HEX2DEC(RIGHT(INDEX('Compile Sheet'!$AR:$AR,E20+1),7))-HEX2DEC(IF($G20,INDEX('Compile Sheet'!AH:AH,$G20)))),"")</f>
        <v/>
      </c>
      <c r="J20" s="1" t="str">
        <f t="shared" si="4"/>
        <v/>
      </c>
      <c r="L20" t="str">
        <f>IFERROR(IF(D20=0,"    &lt;Location file="""&amp;H20&amp;""" offset="""&amp;I20&amp;"""&gt;",IF(AND(D20=-1,D19&lt;&gt;-1),"    &lt;/Location&gt;",IF(D20&lt;-1,J20,"      "&amp;INDEX('Compile Sheet'!$CE:$CE,D20+INDEX('Compile Sheet'!$AK:$AK,C20))))),"")</f>
        <v xml:space="preserve">      00000000</v>
      </c>
      <c r="M20" s="29" t="str">
        <f t="shared" si="5"/>
        <v xml:space="preserve">    &lt;/Location&gt;</v>
      </c>
      <c r="N20" s="2"/>
    </row>
    <row r="21" spans="1:14">
      <c r="A21" s="1">
        <f t="shared" si="3"/>
        <v>19</v>
      </c>
      <c r="B21" s="1">
        <f>ROW()</f>
        <v>21</v>
      </c>
      <c r="C21" s="1">
        <f>IF(D21=-1,IF(C20-1&gt;MAX('Compile Sheet'!$AJ$1:$AJ$128),NA(),C20+1),C20)</f>
        <v>2</v>
      </c>
      <c r="D21" s="1">
        <f>IFERROR(IF(D20+1&gt;INDEX('Compile Sheet'!$AL:$AL,C20)-1,-1,D20+1),D20-1)</f>
        <v>10</v>
      </c>
      <c r="E21" s="1">
        <f>IF(D21=0,INDEX('Compile Sheet'!$AK:$AK,C21),0)</f>
        <v>0</v>
      </c>
      <c r="F21" s="1" t="str">
        <f>IF(E21,INDEX(Code!A:A,E21),"")</f>
        <v/>
      </c>
      <c r="G21" s="1" t="str">
        <f>IF(LEN(F21),VLOOKUP(F21,'Compile Sheet'!$AE$1:$AH$23,2,FALSE),"")</f>
        <v/>
      </c>
      <c r="H21" s="1" t="str">
        <f>IF(LEN($G21),INDEX('Compile Sheet'!AG:AG,$G21),"")</f>
        <v/>
      </c>
      <c r="I21" s="1" t="str">
        <f>IF(LEN(G21),DEC2HEX(HEX2DEC(RIGHT(INDEX('Compile Sheet'!$AR:$AR,E21+1),7))-HEX2DEC(IF($G21,INDEX('Compile Sheet'!AH:AH,$G21)))),"")</f>
        <v/>
      </c>
      <c r="J21" s="1" t="str">
        <f t="shared" si="4"/>
        <v/>
      </c>
      <c r="L21" t="str">
        <f>IFERROR(IF(D21=0,"    &lt;Location file="""&amp;H21&amp;""" offset="""&amp;I21&amp;"""&gt;",IF(AND(D21=-1,D20&lt;&gt;-1),"    &lt;/Location&gt;",IF(D21&lt;-1,J21,"      "&amp;INDEX('Compile Sheet'!$CE:$CE,D21+INDEX('Compile Sheet'!$AK:$AK,C21))))),"")</f>
        <v xml:space="preserve">      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M21" s="29" t="str">
        <f t="shared" si="5"/>
        <v xml:space="preserve">  &lt;/Patch&gt;</v>
      </c>
      <c r="N21" s="2"/>
    </row>
    <row r="22" spans="1:14">
      <c r="A22" s="1">
        <f t="shared" si="3"/>
        <v>20</v>
      </c>
      <c r="B22" s="1">
        <f>ROW()</f>
        <v>22</v>
      </c>
      <c r="C22" s="1">
        <f>IF(D22=-1,IF(C21-1&gt;MAX('Compile Sheet'!$AJ$1:$AJ$128),NA(),C21+1),C21)</f>
        <v>3</v>
      </c>
      <c r="D22" s="1">
        <f>IFERROR(IF(D21+1&gt;INDEX('Compile Sheet'!$AL:$AL,C21)-1,-1,D21+1),D21-1)</f>
        <v>-1</v>
      </c>
      <c r="E22" s="1">
        <f>IF(D22=0,INDEX('Compile Sheet'!$AK:$AK,C22),0)</f>
        <v>0</v>
      </c>
      <c r="F22" s="1" t="str">
        <f>IF(E22,INDEX(Code!A:A,E22),"")</f>
        <v/>
      </c>
      <c r="G22" s="1" t="str">
        <f>IF(LEN(F22),VLOOKUP(F22,'Compile Sheet'!$AE$1:$AH$23,2,FALSE),"")</f>
        <v/>
      </c>
      <c r="H22" s="1" t="str">
        <f>IF(LEN($G22),INDEX('Compile Sheet'!AG:AG,$G22),"")</f>
        <v/>
      </c>
      <c r="I22" s="1" t="str">
        <f>IF(LEN(G22),DEC2HEX(HEX2DEC(RIGHT(INDEX('Compile Sheet'!$AR:$AR,E22+1),7))-HEX2DEC(IF($G22,INDEX('Compile Sheet'!AH:AH,$G22)))),"")</f>
        <v/>
      </c>
      <c r="J22" s="1" t="str">
        <f t="shared" si="4"/>
        <v/>
      </c>
      <c r="L22" t="str">
        <f>IFERROR(IF(D22=0,"    &lt;Location file="""&amp;H22&amp;""" offset="""&amp;I22&amp;"""&gt;",IF(AND(D22=-1,D21&lt;&gt;-1),"    &lt;/Location&gt;",IF(D22&lt;-1,J22,"      "&amp;INDEX('Compile Sheet'!$CE:$CE,D22+INDEX('Compile Sheet'!$AK:$AK,C22))))),"")</f>
        <v xml:space="preserve">    &lt;/Location&gt;</v>
      </c>
      <c r="M22" s="29" t="str">
        <f t="shared" si="5"/>
        <v>&lt;/Patches&gt;</v>
      </c>
      <c r="N22" s="2"/>
    </row>
    <row r="23" spans="1:14">
      <c r="A23" s="1">
        <f t="shared" si="3"/>
        <v>21</v>
      </c>
      <c r="B23" s="1">
        <f>ROW()</f>
        <v>23</v>
      </c>
      <c r="C23" s="1">
        <f>IF(D23=-1,IF(C22-1&gt;MAX('Compile Sheet'!$AJ$1:$AJ$128),NA(),C22+1),C22)</f>
        <v>3</v>
      </c>
      <c r="D23" s="1">
        <f>IFERROR(IF(D22+1&gt;INDEX('Compile Sheet'!$AL:$AL,C22)-1,-1,D22+1),D22-1)</f>
        <v>-2</v>
      </c>
      <c r="E23" s="1">
        <f>IF(D23=0,INDEX('Compile Sheet'!$AK:$AK,C23),0)</f>
        <v>0</v>
      </c>
      <c r="F23" s="1" t="str">
        <f>IF(E23,INDEX(Code!A:A,E23),"")</f>
        <v/>
      </c>
      <c r="G23" s="1" t="str">
        <f>IF(LEN(F23),VLOOKUP(F23,'Compile Sheet'!$AE$1:$AH$23,2,FALSE),"")</f>
        <v/>
      </c>
      <c r="H23" s="1" t="str">
        <f>IF(LEN($G23),INDEX('Compile Sheet'!AG:AG,$G23),"")</f>
        <v/>
      </c>
      <c r="I23" s="1" t="str">
        <f>IF(LEN(G23),DEC2HEX(HEX2DEC(RIGHT(INDEX('Compile Sheet'!$AR:$AR,E23+1),7))-HEX2DEC(IF($G23,INDEX('Compile Sheet'!AH:AH,$G23)))),"")</f>
        <v/>
      </c>
      <c r="J23" s="1" t="str">
        <f t="shared" si="4"/>
        <v xml:space="preserve">  &lt;/Patch&gt;</v>
      </c>
      <c r="L23" t="str">
        <f>IFERROR(IF(D23=0,"    &lt;Location file="""&amp;H23&amp;""" offset="""&amp;I23&amp;"""&gt;",IF(AND(D23=-1,D22&lt;&gt;-1),"    &lt;/Location&gt;",IF(D23&lt;-1,J23,"      "&amp;INDEX('Compile Sheet'!$CE:$CE,D23+INDEX('Compile Sheet'!$AK:$AK,C23))))),"")</f>
        <v xml:space="preserve">  &lt;/Patch&gt;</v>
      </c>
      <c r="M23" s="29" t="str">
        <f t="shared" si="5"/>
        <v/>
      </c>
      <c r="N23" s="2"/>
    </row>
    <row r="24" spans="1:14">
      <c r="A24" s="1">
        <f t="shared" si="3"/>
        <v>22</v>
      </c>
      <c r="B24" s="1">
        <f>ROW()</f>
        <v>24</v>
      </c>
      <c r="C24" s="1">
        <f>IF(D24=-1,IF(C23-1&gt;MAX('Compile Sheet'!$AJ$1:$AJ$128),NA(),C23+1),C23)</f>
        <v>3</v>
      </c>
      <c r="D24" s="1">
        <f>IFERROR(IF(D23+1&gt;INDEX('Compile Sheet'!$AL:$AL,C23)-1,-1,D23+1),D23-1)</f>
        <v>-3</v>
      </c>
      <c r="E24" s="1">
        <f>IF(D24=0,INDEX('Compile Sheet'!$AK:$AK,C24),0)</f>
        <v>0</v>
      </c>
      <c r="F24" s="1" t="str">
        <f>IF(E24,INDEX(Code!A:A,E24),"")</f>
        <v/>
      </c>
      <c r="G24" s="1" t="str">
        <f>IF(LEN(F24),VLOOKUP(F24,'Compile Sheet'!$AE$1:$AH$23,2,FALSE),"")</f>
        <v/>
      </c>
      <c r="H24" s="1" t="str">
        <f>IF(LEN($G24),INDEX('Compile Sheet'!AG:AG,$G24),"")</f>
        <v/>
      </c>
      <c r="I24" s="1" t="str">
        <f>IF(LEN(G24),DEC2HEX(HEX2DEC(RIGHT(INDEX('Compile Sheet'!$AR:$AR,E24+1),7))-HEX2DEC(IF($G24,INDEX('Compile Sheet'!AH:AH,$G24)))),"")</f>
        <v/>
      </c>
      <c r="J24" s="1" t="str">
        <f t="shared" si="4"/>
        <v>&lt;/Patches&gt;</v>
      </c>
      <c r="L24" t="str">
        <f>IFERROR(IF(D24=0,"    &lt;Location file="""&amp;H24&amp;""" offset="""&amp;I24&amp;"""&gt;",IF(AND(D24=-1,D23&lt;&gt;-1),"    &lt;/Location&gt;",IF(D24&lt;-1,J24,"      "&amp;INDEX('Compile Sheet'!$CE:$CE,D24+INDEX('Compile Sheet'!$AK:$AK,C24))))),"")</f>
        <v>&lt;/Patches&gt;</v>
      </c>
      <c r="M24" s="29" t="str">
        <f t="shared" si="5"/>
        <v/>
      </c>
      <c r="N24" s="2"/>
    </row>
    <row r="25" spans="1:14">
      <c r="N25" s="2"/>
    </row>
    <row r="26" spans="1:14">
      <c r="N26" s="2"/>
    </row>
    <row r="27" spans="1:14">
      <c r="N27" s="2"/>
    </row>
    <row r="28" spans="1:14">
      <c r="N28" s="2"/>
    </row>
    <row r="29" spans="1:14">
      <c r="N29" s="2"/>
    </row>
    <row r="30" spans="1:14">
      <c r="N30" s="2"/>
    </row>
    <row r="31" spans="1:14">
      <c r="N31" s="2"/>
    </row>
    <row r="32" spans="1:14">
      <c r="N32" s="2"/>
    </row>
    <row r="33" spans="14:14">
      <c r="N33" s="2"/>
    </row>
    <row r="34" spans="14:14">
      <c r="N34" s="2"/>
    </row>
    <row r="35" spans="14:14">
      <c r="N35" s="2"/>
    </row>
    <row r="36" spans="14:14">
      <c r="N36" s="2"/>
    </row>
    <row r="37" spans="14:14">
      <c r="N37" s="2"/>
    </row>
    <row r="38" spans="14:14">
      <c r="N38" s="2"/>
    </row>
    <row r="39" spans="14:14">
      <c r="N39" s="2"/>
    </row>
    <row r="40" spans="14:14">
      <c r="N40" s="2"/>
    </row>
    <row r="41" spans="14:14">
      <c r="N41" s="2"/>
    </row>
    <row r="42" spans="14:14">
      <c r="N42" s="2"/>
    </row>
    <row r="43" spans="14:14">
      <c r="N43" s="2"/>
    </row>
    <row r="44" spans="14:14">
      <c r="N44" s="2"/>
    </row>
    <row r="45" spans="14:14">
      <c r="N45" s="2"/>
    </row>
    <row r="46" spans="14:14">
      <c r="N46" s="2"/>
    </row>
    <row r="47" spans="14:14">
      <c r="N47" s="2"/>
    </row>
    <row r="48" spans="14:14">
      <c r="N48" s="2"/>
    </row>
    <row r="49" spans="14:14">
      <c r="N49" s="2"/>
    </row>
    <row r="50" spans="14:14">
      <c r="N50" s="2"/>
    </row>
    <row r="51" spans="14:14">
      <c r="N51" s="2"/>
    </row>
    <row r="52" spans="14:14">
      <c r="N52" s="2"/>
    </row>
    <row r="53" spans="14:14">
      <c r="N53" s="2"/>
    </row>
    <row r="54" spans="14:14">
      <c r="N54" s="2"/>
    </row>
    <row r="55" spans="14:14">
      <c r="N55" s="2"/>
    </row>
    <row r="56" spans="14:14">
      <c r="N56" s="2"/>
    </row>
    <row r="57" spans="14:14">
      <c r="N57" s="2"/>
    </row>
    <row r="58" spans="14:14">
      <c r="N58" s="2"/>
    </row>
    <row r="59" spans="14:14">
      <c r="N59" s="2"/>
    </row>
    <row r="60" spans="14:14">
      <c r="N60" s="2"/>
    </row>
    <row r="61" spans="14:14">
      <c r="N61" s="2"/>
    </row>
    <row r="62" spans="14:14">
      <c r="N62" s="2"/>
    </row>
    <row r="63" spans="14:14">
      <c r="N63" s="2"/>
    </row>
    <row r="64" spans="14:14">
      <c r="N64" s="2"/>
    </row>
    <row r="65" spans="14:14">
      <c r="N65" s="2"/>
    </row>
    <row r="66" spans="14:14">
      <c r="N66" s="2"/>
    </row>
    <row r="67" spans="14:14">
      <c r="N67" s="2"/>
    </row>
    <row r="68" spans="14:14">
      <c r="N68" s="2"/>
    </row>
    <row r="69" spans="14:14">
      <c r="N69" s="2"/>
    </row>
    <row r="70" spans="14:14">
      <c r="N70" s="2"/>
    </row>
    <row r="71" spans="14:14">
      <c r="N71" s="2"/>
    </row>
    <row r="72" spans="14:14">
      <c r="N72" s="2"/>
    </row>
    <row r="73" spans="14:14">
      <c r="N73" s="2"/>
    </row>
    <row r="74" spans="14:14">
      <c r="N74" s="2"/>
    </row>
    <row r="75" spans="14:14">
      <c r="N75" s="2"/>
    </row>
    <row r="76" spans="14:14">
      <c r="N76" s="2"/>
    </row>
    <row r="77" spans="14:14">
      <c r="N77" s="2"/>
    </row>
    <row r="78" spans="14:14">
      <c r="N78" s="2"/>
    </row>
    <row r="79" spans="14:14">
      <c r="N79" s="2"/>
    </row>
    <row r="80" spans="14:14">
      <c r="N80" s="2"/>
    </row>
    <row r="81" spans="14:14">
      <c r="N81" s="2"/>
    </row>
    <row r="82" spans="14:14">
      <c r="N82" s="2"/>
    </row>
    <row r="83" spans="14:14">
      <c r="N83" s="2"/>
    </row>
    <row r="84" spans="14:14">
      <c r="N84" s="2"/>
    </row>
    <row r="85" spans="14:14">
      <c r="N85" s="2"/>
    </row>
    <row r="86" spans="14:14">
      <c r="N86" s="2"/>
    </row>
    <row r="87" spans="14:14">
      <c r="N87" s="2"/>
    </row>
    <row r="88" spans="14:14">
      <c r="N88" s="2"/>
    </row>
    <row r="89" spans="14:14">
      <c r="N89" s="2"/>
    </row>
    <row r="90" spans="14:14">
      <c r="N90" s="2"/>
    </row>
    <row r="91" spans="14:14">
      <c r="N91" s="2"/>
    </row>
    <row r="92" spans="14:14">
      <c r="N92" s="2"/>
    </row>
    <row r="93" spans="14:14">
      <c r="N93" s="2"/>
    </row>
    <row r="94" spans="14:14">
      <c r="N94" s="2"/>
    </row>
    <row r="95" spans="14:14">
      <c r="N95" s="2"/>
    </row>
    <row r="96" spans="14:14">
      <c r="N96" s="2"/>
    </row>
    <row r="97" spans="14:14">
      <c r="N97" s="2"/>
    </row>
    <row r="98" spans="14:14">
      <c r="N98" s="2"/>
    </row>
    <row r="99" spans="14:14">
      <c r="N99" s="2"/>
    </row>
    <row r="100" spans="14:14">
      <c r="N100" s="2"/>
    </row>
    <row r="101" spans="14:14">
      <c r="N101" s="2"/>
    </row>
    <row r="102" spans="14:14">
      <c r="N102" s="2"/>
    </row>
    <row r="103" spans="14:14">
      <c r="N103" s="2"/>
    </row>
    <row r="104" spans="14:14">
      <c r="N104" s="2"/>
    </row>
    <row r="105" spans="14:14">
      <c r="N105" s="2"/>
    </row>
    <row r="106" spans="14:14">
      <c r="N106" s="2"/>
    </row>
    <row r="107" spans="14:14">
      <c r="N107" s="2"/>
    </row>
    <row r="108" spans="14:14">
      <c r="N108" s="2"/>
    </row>
    <row r="109" spans="14:14">
      <c r="N109" s="2"/>
    </row>
    <row r="110" spans="14:14">
      <c r="N110" s="2"/>
    </row>
    <row r="111" spans="14:14">
      <c r="N111" s="2"/>
    </row>
    <row r="112" spans="14:14">
      <c r="N112" s="2"/>
    </row>
    <row r="113" spans="14:14">
      <c r="N113" s="2"/>
    </row>
    <row r="114" spans="14:14">
      <c r="N114" s="2"/>
    </row>
    <row r="115" spans="14:14">
      <c r="N115" s="2"/>
    </row>
    <row r="116" spans="14:14">
      <c r="N116" s="2"/>
    </row>
    <row r="117" spans="14:14">
      <c r="N117" s="2"/>
    </row>
    <row r="118" spans="14:14">
      <c r="N118" s="2"/>
    </row>
    <row r="119" spans="14:14">
      <c r="N119" s="2"/>
    </row>
    <row r="120" spans="14:14">
      <c r="N120" s="2"/>
    </row>
    <row r="121" spans="14:14">
      <c r="N121" s="2"/>
    </row>
    <row r="122" spans="14:14">
      <c r="N122" s="2"/>
    </row>
    <row r="123" spans="14:14">
      <c r="N123" s="2"/>
    </row>
    <row r="124" spans="14:14">
      <c r="N124" s="2"/>
    </row>
    <row r="125" spans="14:14">
      <c r="N125" s="2"/>
    </row>
    <row r="126" spans="14:14">
      <c r="N126" s="2"/>
    </row>
    <row r="127" spans="14:14">
      <c r="N127" s="2"/>
    </row>
    <row r="128" spans="14:14">
      <c r="N128" s="2"/>
    </row>
    <row r="129" spans="14:14">
      <c r="N129" s="2"/>
    </row>
    <row r="130" spans="14:14">
      <c r="N130" s="2"/>
    </row>
    <row r="131" spans="14:14">
      <c r="N131" s="2"/>
    </row>
    <row r="132" spans="14:14">
      <c r="N132" s="2"/>
    </row>
    <row r="133" spans="14:14">
      <c r="N133" s="2"/>
    </row>
    <row r="134" spans="14:14">
      <c r="N134" s="2"/>
    </row>
    <row r="135" spans="14:14">
      <c r="N135" s="2"/>
    </row>
    <row r="136" spans="14:14">
      <c r="N136" s="2"/>
    </row>
    <row r="137" spans="14:14">
      <c r="N137" s="2"/>
    </row>
    <row r="138" spans="14:14">
      <c r="N138" s="2"/>
    </row>
    <row r="139" spans="14:14">
      <c r="N139" s="2"/>
    </row>
    <row r="140" spans="14:14">
      <c r="N140" s="2"/>
    </row>
    <row r="141" spans="14:14">
      <c r="N141" s="2"/>
    </row>
    <row r="142" spans="14:14">
      <c r="N142" s="2"/>
    </row>
    <row r="143" spans="14:14">
      <c r="N143" s="2"/>
    </row>
    <row r="144" spans="14:14">
      <c r="N144" s="2"/>
    </row>
    <row r="145" spans="14:14">
      <c r="N145" s="2"/>
    </row>
    <row r="146" spans="14:14">
      <c r="N146" s="2"/>
    </row>
    <row r="147" spans="14:14">
      <c r="N147" s="2"/>
    </row>
    <row r="148" spans="14:14">
      <c r="N148" s="2"/>
    </row>
    <row r="149" spans="14:14">
      <c r="N149" s="2"/>
    </row>
    <row r="150" spans="14:14">
      <c r="N150" s="2"/>
    </row>
    <row r="151" spans="14:14">
      <c r="N151" s="2"/>
    </row>
    <row r="152" spans="14:14">
      <c r="N152" s="2"/>
    </row>
    <row r="153" spans="14:14">
      <c r="N153" s="2"/>
    </row>
    <row r="154" spans="14:14">
      <c r="N154" s="2"/>
    </row>
    <row r="155" spans="14:14">
      <c r="N155" s="2"/>
    </row>
    <row r="156" spans="14:14">
      <c r="N156" s="2"/>
    </row>
    <row r="157" spans="14:14">
      <c r="N157" s="2"/>
    </row>
    <row r="158" spans="14:14">
      <c r="N158" s="2"/>
    </row>
    <row r="159" spans="14:14">
      <c r="N159" s="2"/>
    </row>
    <row r="160" spans="14:14">
      <c r="N160" s="2"/>
    </row>
    <row r="161" spans="14:14">
      <c r="N161" s="2"/>
    </row>
    <row r="162" spans="14:14">
      <c r="N162" s="2"/>
    </row>
    <row r="163" spans="14:14">
      <c r="N163" s="2"/>
    </row>
    <row r="164" spans="14:14">
      <c r="N164" s="2"/>
    </row>
    <row r="165" spans="14:14">
      <c r="N165" s="2"/>
    </row>
    <row r="166" spans="14:14">
      <c r="N166" s="2"/>
    </row>
    <row r="167" spans="14:14">
      <c r="N167" s="2"/>
    </row>
    <row r="168" spans="14:14">
      <c r="N168" s="2"/>
    </row>
    <row r="169" spans="14:14">
      <c r="N169" s="2"/>
    </row>
    <row r="170" spans="14:14">
      <c r="N170" s="2"/>
    </row>
    <row r="171" spans="14:14">
      <c r="N171" s="2"/>
    </row>
    <row r="172" spans="14:14">
      <c r="N172" s="2"/>
    </row>
    <row r="173" spans="14:14">
      <c r="N173" s="2"/>
    </row>
    <row r="174" spans="14:14">
      <c r="N174" s="2"/>
    </row>
    <row r="175" spans="14:14">
      <c r="N175" s="2"/>
    </row>
    <row r="176" spans="14:14">
      <c r="N176" s="2"/>
    </row>
    <row r="177" spans="14:14">
      <c r="N177" s="2"/>
    </row>
    <row r="178" spans="14:14">
      <c r="N178" s="2"/>
    </row>
    <row r="179" spans="14:14">
      <c r="N179" s="2"/>
    </row>
    <row r="180" spans="14:14">
      <c r="N180" s="2"/>
    </row>
    <row r="181" spans="14:14">
      <c r="N181" s="2"/>
    </row>
    <row r="182" spans="14:14">
      <c r="N182" s="2"/>
    </row>
    <row r="183" spans="14:14">
      <c r="N183" s="2"/>
    </row>
    <row r="184" spans="14:14">
      <c r="N184" s="2"/>
    </row>
    <row r="185" spans="14:14">
      <c r="N185" s="2"/>
    </row>
    <row r="186" spans="14:14">
      <c r="N186" s="2"/>
    </row>
    <row r="187" spans="14:14">
      <c r="N187" s="2"/>
    </row>
    <row r="188" spans="14:14">
      <c r="N188" s="2"/>
    </row>
    <row r="189" spans="14:14">
      <c r="N189" s="2"/>
    </row>
    <row r="190" spans="14:14">
      <c r="N190" s="2"/>
    </row>
    <row r="191" spans="14:14">
      <c r="N191" s="2"/>
    </row>
    <row r="192" spans="14:14">
      <c r="N192" s="2"/>
    </row>
    <row r="193" spans="14:14">
      <c r="N193" s="2"/>
    </row>
    <row r="194" spans="14:14">
      <c r="N194" s="2"/>
    </row>
    <row r="195" spans="14:14">
      <c r="N195" s="2"/>
    </row>
    <row r="196" spans="14:14">
      <c r="N196" s="2"/>
    </row>
    <row r="197" spans="14:14">
      <c r="N197" s="2"/>
    </row>
    <row r="198" spans="14:14">
      <c r="N198" s="2"/>
    </row>
    <row r="199" spans="14:14">
      <c r="N199" s="2"/>
    </row>
    <row r="200" spans="14:14">
      <c r="N200" s="2"/>
    </row>
    <row r="201" spans="14:14">
      <c r="N201" s="2"/>
    </row>
    <row r="202" spans="14:14">
      <c r="N202" s="2"/>
    </row>
    <row r="203" spans="14:14">
      <c r="N203" s="2"/>
    </row>
    <row r="204" spans="14:14">
      <c r="N204" s="2"/>
    </row>
    <row r="205" spans="14:14">
      <c r="N205" s="2"/>
    </row>
    <row r="206" spans="14:14">
      <c r="N206" s="2"/>
    </row>
    <row r="207" spans="14:14">
      <c r="N207" s="2"/>
    </row>
    <row r="208" spans="14:14">
      <c r="N208" s="2"/>
    </row>
    <row r="209" spans="14:14">
      <c r="N209" s="2"/>
    </row>
    <row r="210" spans="14:14">
      <c r="N210" s="2"/>
    </row>
    <row r="211" spans="14:14">
      <c r="N211" s="2"/>
    </row>
    <row r="212" spans="14:14">
      <c r="N212" s="2"/>
    </row>
    <row r="213" spans="14:14">
      <c r="N213" s="2"/>
    </row>
    <row r="214" spans="14:14">
      <c r="N214" s="2"/>
    </row>
    <row r="215" spans="14:14">
      <c r="N215" s="2"/>
    </row>
    <row r="216" spans="14:14">
      <c r="N216" s="2"/>
    </row>
    <row r="217" spans="14:14">
      <c r="N217" s="2"/>
    </row>
    <row r="218" spans="14:14">
      <c r="N218" s="2"/>
    </row>
    <row r="219" spans="14:14">
      <c r="N219" s="2"/>
    </row>
    <row r="220" spans="14:14">
      <c r="N220" s="2"/>
    </row>
    <row r="221" spans="14:14">
      <c r="N221" s="2"/>
    </row>
    <row r="222" spans="14:14">
      <c r="N222" s="2"/>
    </row>
    <row r="223" spans="14:14">
      <c r="N223" s="2"/>
    </row>
    <row r="224" spans="14:14">
      <c r="N224" s="2"/>
    </row>
    <row r="225" spans="14:14">
      <c r="N225" s="2"/>
    </row>
    <row r="226" spans="14:14">
      <c r="N226" s="2"/>
    </row>
    <row r="227" spans="14:14">
      <c r="N227" s="2"/>
    </row>
    <row r="228" spans="14:14">
      <c r="N228" s="2"/>
    </row>
    <row r="229" spans="14:14">
      <c r="N229" s="2"/>
    </row>
    <row r="230" spans="14:14">
      <c r="N230" s="2"/>
    </row>
    <row r="231" spans="14:14">
      <c r="N231" s="2"/>
    </row>
    <row r="232" spans="14:14">
      <c r="N232" s="2"/>
    </row>
    <row r="233" spans="14:14">
      <c r="N233" s="2"/>
    </row>
    <row r="234" spans="14:14">
      <c r="N234" s="2"/>
    </row>
    <row r="235" spans="14:14">
      <c r="N235" s="2"/>
    </row>
    <row r="236" spans="14:14">
      <c r="N236" s="2"/>
    </row>
    <row r="237" spans="14:14">
      <c r="N237" s="2"/>
    </row>
    <row r="238" spans="14:14">
      <c r="N238" s="2"/>
    </row>
    <row r="239" spans="14:14">
      <c r="N239" s="2"/>
    </row>
    <row r="240" spans="14:14">
      <c r="N240" s="2"/>
    </row>
    <row r="241" spans="14:14">
      <c r="N241" s="2"/>
    </row>
    <row r="242" spans="14:14">
      <c r="N242" s="2"/>
    </row>
    <row r="243" spans="14:14">
      <c r="N243" s="2"/>
    </row>
    <row r="244" spans="14:14">
      <c r="N244" s="2"/>
    </row>
    <row r="245" spans="14:14">
      <c r="N245" s="2"/>
    </row>
    <row r="246" spans="14:14">
      <c r="N246" s="2"/>
    </row>
    <row r="247" spans="14:14">
      <c r="N247" s="2"/>
    </row>
    <row r="248" spans="14:14">
      <c r="N248" s="2"/>
    </row>
    <row r="249" spans="14:14">
      <c r="N249" s="2"/>
    </row>
    <row r="250" spans="14:14">
      <c r="N250" s="2"/>
    </row>
    <row r="251" spans="14:14">
      <c r="N251" s="2"/>
    </row>
    <row r="252" spans="14:14">
      <c r="N252" s="2"/>
    </row>
    <row r="253" spans="14:14">
      <c r="N253" s="2"/>
    </row>
    <row r="254" spans="14:14">
      <c r="N254" s="2"/>
    </row>
    <row r="255" spans="14:14">
      <c r="N255" s="2"/>
    </row>
    <row r="256" spans="14:14">
      <c r="N256" s="2"/>
    </row>
    <row r="257" spans="14:14">
      <c r="N257" s="2"/>
    </row>
    <row r="258" spans="14:14">
      <c r="N258" s="2"/>
    </row>
    <row r="259" spans="14:14">
      <c r="N259" s="2"/>
    </row>
    <row r="260" spans="14:14">
      <c r="N260" s="2"/>
    </row>
    <row r="261" spans="14:14">
      <c r="N261" s="2"/>
    </row>
    <row r="262" spans="14:14">
      <c r="N262" s="2"/>
    </row>
    <row r="263" spans="14:14">
      <c r="N263" s="2"/>
    </row>
    <row r="264" spans="14:14">
      <c r="N264" s="2"/>
    </row>
    <row r="265" spans="14:14">
      <c r="N265" s="2"/>
    </row>
    <row r="266" spans="14:14">
      <c r="N266" s="2"/>
    </row>
    <row r="267" spans="14:14">
      <c r="N267" s="2"/>
    </row>
    <row r="268" spans="14:14">
      <c r="N268" s="2"/>
    </row>
    <row r="269" spans="14:14">
      <c r="N269" s="2"/>
    </row>
    <row r="270" spans="14:14">
      <c r="N270" s="2"/>
    </row>
    <row r="271" spans="14:14">
      <c r="N271" s="2"/>
    </row>
    <row r="272" spans="14:14">
      <c r="N272" s="2"/>
    </row>
    <row r="273" spans="14:14">
      <c r="N273" s="2"/>
    </row>
    <row r="274" spans="14:14">
      <c r="N274" s="2"/>
    </row>
    <row r="275" spans="14:14">
      <c r="N275" s="2"/>
    </row>
    <row r="276" spans="14:14">
      <c r="N276" s="2"/>
    </row>
    <row r="277" spans="14:14">
      <c r="N277" s="2"/>
    </row>
    <row r="278" spans="14:14">
      <c r="N278" s="2"/>
    </row>
    <row r="279" spans="14:14">
      <c r="N279" s="2"/>
    </row>
    <row r="280" spans="14:14">
      <c r="N280" s="2"/>
    </row>
    <row r="281" spans="14:14">
      <c r="N281" s="2"/>
    </row>
    <row r="282" spans="14:14">
      <c r="N282" s="2"/>
    </row>
    <row r="283" spans="14:14">
      <c r="N283" s="2"/>
    </row>
    <row r="284" spans="14:14">
      <c r="N284" s="2"/>
    </row>
    <row r="285" spans="14:14">
      <c r="N285" s="2"/>
    </row>
    <row r="286" spans="14:14">
      <c r="N286" s="2"/>
    </row>
    <row r="287" spans="14:14">
      <c r="N287" s="2"/>
    </row>
    <row r="288" spans="14:14">
      <c r="N288" s="2"/>
    </row>
    <row r="289" spans="14:14">
      <c r="N289" s="2"/>
    </row>
    <row r="290" spans="14:14">
      <c r="N290" s="2"/>
    </row>
    <row r="291" spans="14:14">
      <c r="N291" s="2"/>
    </row>
    <row r="292" spans="14:14">
      <c r="N292" s="2"/>
    </row>
    <row r="293" spans="14:14">
      <c r="N293" s="2"/>
    </row>
    <row r="294" spans="14:14">
      <c r="N294" s="2"/>
    </row>
    <row r="295" spans="14:14">
      <c r="N295" s="2"/>
    </row>
    <row r="296" spans="14:14">
      <c r="N296" s="2"/>
    </row>
    <row r="297" spans="14:14">
      <c r="N297" s="2"/>
    </row>
    <row r="298" spans="14:14">
      <c r="N298" s="2"/>
    </row>
    <row r="299" spans="14:14">
      <c r="N299" s="2"/>
    </row>
    <row r="300" spans="14:14">
      <c r="N300" s="2"/>
    </row>
    <row r="301" spans="14:14">
      <c r="N301" s="2"/>
    </row>
    <row r="302" spans="14:14">
      <c r="N302" s="2"/>
    </row>
    <row r="303" spans="14:14">
      <c r="N303" s="2"/>
    </row>
    <row r="304" spans="14:14">
      <c r="N304" s="2"/>
    </row>
    <row r="305" spans="14:14">
      <c r="N305" s="2"/>
    </row>
    <row r="306" spans="14:14">
      <c r="N306" s="2"/>
    </row>
    <row r="307" spans="14:14">
      <c r="N307" s="2"/>
    </row>
    <row r="308" spans="14:14">
      <c r="N308" s="2"/>
    </row>
    <row r="309" spans="14:14">
      <c r="N309" s="2"/>
    </row>
    <row r="310" spans="14:14">
      <c r="N310" s="2"/>
    </row>
    <row r="311" spans="14:14">
      <c r="N311" s="2"/>
    </row>
    <row r="312" spans="14:14">
      <c r="N312" s="2"/>
    </row>
    <row r="313" spans="14:14">
      <c r="N313" s="2"/>
    </row>
    <row r="314" spans="14:14">
      <c r="N314" s="2"/>
    </row>
    <row r="315" spans="14:14">
      <c r="N315" s="2"/>
    </row>
    <row r="316" spans="14:14">
      <c r="N316" s="2"/>
    </row>
    <row r="317" spans="14:14">
      <c r="N317" s="2"/>
    </row>
    <row r="318" spans="14:14">
      <c r="N318" s="2"/>
    </row>
    <row r="319" spans="14:14">
      <c r="N319" s="2"/>
    </row>
    <row r="320" spans="14:14">
      <c r="N320" s="2"/>
    </row>
    <row r="321" spans="14:14">
      <c r="N321" s="2"/>
    </row>
    <row r="322" spans="14:14">
      <c r="N322" s="2"/>
    </row>
    <row r="323" spans="14:14">
      <c r="N323" s="2"/>
    </row>
    <row r="324" spans="14:14">
      <c r="N324" s="2"/>
    </row>
    <row r="325" spans="14:14">
      <c r="N325" s="2"/>
    </row>
    <row r="326" spans="14:14">
      <c r="N326" s="2"/>
    </row>
    <row r="327" spans="14:14">
      <c r="N327" s="2"/>
    </row>
    <row r="328" spans="14:14">
      <c r="N328" s="2"/>
    </row>
    <row r="329" spans="14:14">
      <c r="N329" s="2"/>
    </row>
    <row r="330" spans="14:14">
      <c r="N330" s="2"/>
    </row>
    <row r="331" spans="14:14">
      <c r="N331" s="2"/>
    </row>
    <row r="332" spans="14:14">
      <c r="N332" s="2"/>
    </row>
    <row r="333" spans="14:14">
      <c r="N333" s="2"/>
    </row>
    <row r="334" spans="14:14">
      <c r="N334" s="2"/>
    </row>
    <row r="335" spans="14:14">
      <c r="N335" s="2"/>
    </row>
    <row r="336" spans="14:14">
      <c r="N336" s="2"/>
    </row>
    <row r="337" spans="14:14">
      <c r="N337" s="2"/>
    </row>
    <row r="338" spans="14:14">
      <c r="N338" s="2"/>
    </row>
    <row r="339" spans="14:14">
      <c r="N339" s="2"/>
    </row>
    <row r="340" spans="14:14">
      <c r="N340" s="2"/>
    </row>
    <row r="341" spans="14:14">
      <c r="N341" s="2"/>
    </row>
    <row r="342" spans="14:14">
      <c r="N342" s="2"/>
    </row>
    <row r="343" spans="14:14">
      <c r="N343" s="2"/>
    </row>
    <row r="344" spans="14:14">
      <c r="N344" s="2"/>
    </row>
    <row r="345" spans="14:14">
      <c r="N345" s="2"/>
    </row>
    <row r="346" spans="14:14">
      <c r="N346" s="2"/>
    </row>
    <row r="347" spans="14:14">
      <c r="N347" s="2"/>
    </row>
    <row r="348" spans="14:14">
      <c r="N348" s="2"/>
    </row>
    <row r="349" spans="14:14">
      <c r="N349" s="2"/>
    </row>
    <row r="350" spans="14:14">
      <c r="N350" s="2"/>
    </row>
    <row r="351" spans="14:14">
      <c r="N351" s="2"/>
    </row>
    <row r="352" spans="14:14">
      <c r="N352" s="2"/>
    </row>
    <row r="353" spans="14:14">
      <c r="N353" s="2"/>
    </row>
    <row r="354" spans="14:14">
      <c r="N354" s="2"/>
    </row>
    <row r="355" spans="14:14">
      <c r="N355" s="2"/>
    </row>
    <row r="356" spans="14:14">
      <c r="N356" s="2"/>
    </row>
    <row r="357" spans="14:14">
      <c r="N357" s="2"/>
    </row>
    <row r="358" spans="14:14">
      <c r="N358" s="2"/>
    </row>
    <row r="359" spans="14:14">
      <c r="N359" s="2"/>
    </row>
    <row r="360" spans="14:14">
      <c r="N360" s="2"/>
    </row>
    <row r="361" spans="14:14">
      <c r="N361" s="2"/>
    </row>
    <row r="362" spans="14:14">
      <c r="N362" s="2"/>
    </row>
    <row r="363" spans="14:14">
      <c r="N363" s="2"/>
    </row>
    <row r="364" spans="14:14">
      <c r="N364" s="2"/>
    </row>
    <row r="365" spans="14:14">
      <c r="N365" s="2"/>
    </row>
    <row r="366" spans="14:14">
      <c r="N366" s="2"/>
    </row>
    <row r="367" spans="14:14">
      <c r="N367" s="2"/>
    </row>
    <row r="368" spans="14:14">
      <c r="N368" s="2"/>
    </row>
    <row r="369" spans="14:14">
      <c r="N369" s="2"/>
    </row>
    <row r="370" spans="14:14">
      <c r="N370" s="2"/>
    </row>
    <row r="371" spans="14:14">
      <c r="N371" s="2"/>
    </row>
    <row r="372" spans="14:14">
      <c r="N372" s="2"/>
    </row>
    <row r="373" spans="14:14">
      <c r="N373" s="2"/>
    </row>
    <row r="374" spans="14:14">
      <c r="N374" s="2"/>
    </row>
    <row r="375" spans="14:14">
      <c r="N375" s="2"/>
    </row>
    <row r="376" spans="14:14">
      <c r="N376" s="2"/>
    </row>
    <row r="377" spans="14:14">
      <c r="N377" s="2"/>
    </row>
    <row r="378" spans="14:14">
      <c r="N378" s="2"/>
    </row>
    <row r="379" spans="14:14">
      <c r="N379" s="2"/>
    </row>
    <row r="380" spans="14:14">
      <c r="N380" s="2"/>
    </row>
    <row r="381" spans="14:14">
      <c r="N381" s="2"/>
    </row>
    <row r="382" spans="14:14">
      <c r="N382" s="2"/>
    </row>
    <row r="383" spans="14:14">
      <c r="N383" s="2"/>
    </row>
    <row r="384" spans="14:14">
      <c r="N384" s="2"/>
    </row>
    <row r="385" spans="14:14">
      <c r="N385" s="2"/>
    </row>
    <row r="386" spans="14:14">
      <c r="N386" s="2"/>
    </row>
    <row r="387" spans="14:14">
      <c r="N387" s="2"/>
    </row>
    <row r="388" spans="14:14">
      <c r="N388" s="2"/>
    </row>
    <row r="389" spans="14:14">
      <c r="N389" s="2"/>
    </row>
    <row r="390" spans="14:14">
      <c r="N390" s="2"/>
    </row>
    <row r="391" spans="14:14">
      <c r="N391" s="2"/>
    </row>
    <row r="392" spans="14:14">
      <c r="N392" s="2"/>
    </row>
    <row r="393" spans="14:14">
      <c r="N393" s="2"/>
    </row>
    <row r="394" spans="14:14">
      <c r="N394" s="2"/>
    </row>
    <row r="395" spans="14:14">
      <c r="N395" s="2"/>
    </row>
    <row r="396" spans="14:14">
      <c r="N396" s="2"/>
    </row>
    <row r="397" spans="14:14">
      <c r="N397" s="2"/>
    </row>
    <row r="398" spans="14:14">
      <c r="N398" s="2"/>
    </row>
    <row r="399" spans="14:14">
      <c r="N399" s="2"/>
    </row>
    <row r="400" spans="14:14">
      <c r="N400" s="2"/>
    </row>
    <row r="401" spans="14:14">
      <c r="N401" s="2"/>
    </row>
    <row r="402" spans="14:14">
      <c r="N402" s="2"/>
    </row>
    <row r="403" spans="14:14">
      <c r="N403" s="2"/>
    </row>
    <row r="404" spans="14:14">
      <c r="N404" s="2"/>
    </row>
    <row r="405" spans="14:14">
      <c r="N405" s="2"/>
    </row>
    <row r="406" spans="14:14">
      <c r="N406" s="2"/>
    </row>
    <row r="407" spans="14:14">
      <c r="N407" s="2"/>
    </row>
    <row r="408" spans="14:14">
      <c r="N408" s="2"/>
    </row>
    <row r="409" spans="14:14">
      <c r="N409" s="2"/>
    </row>
    <row r="410" spans="14:14">
      <c r="N410" s="2"/>
    </row>
    <row r="411" spans="14:14">
      <c r="N411" s="2"/>
    </row>
    <row r="412" spans="14:14">
      <c r="N412" s="2"/>
    </row>
    <row r="413" spans="14:14">
      <c r="N413" s="2"/>
    </row>
    <row r="414" spans="14:14">
      <c r="N414" s="2"/>
    </row>
    <row r="415" spans="14:14">
      <c r="N415" s="2"/>
    </row>
    <row r="416" spans="14:14">
      <c r="N416" s="2"/>
    </row>
    <row r="417" spans="14:14">
      <c r="N417" s="2"/>
    </row>
    <row r="418" spans="14:14">
      <c r="N418" s="2"/>
    </row>
    <row r="419" spans="14:14">
      <c r="N419" s="2"/>
    </row>
    <row r="420" spans="14:14">
      <c r="N420" s="2"/>
    </row>
    <row r="421" spans="14:14">
      <c r="N421" s="2"/>
    </row>
    <row r="422" spans="14:14">
      <c r="N422" s="2"/>
    </row>
    <row r="423" spans="14:14">
      <c r="N423" s="2"/>
    </row>
    <row r="424" spans="14:14">
      <c r="N424" s="2"/>
    </row>
    <row r="425" spans="14:14">
      <c r="N425" s="2"/>
    </row>
    <row r="426" spans="14:14">
      <c r="N426" s="2"/>
    </row>
    <row r="427" spans="14:14">
      <c r="N427" s="2"/>
    </row>
    <row r="428" spans="14:14">
      <c r="N428" s="2"/>
    </row>
    <row r="429" spans="14:14">
      <c r="N429" s="2"/>
    </row>
    <row r="430" spans="14:14">
      <c r="N430" s="2"/>
    </row>
    <row r="431" spans="14:14">
      <c r="N431" s="2"/>
    </row>
    <row r="432" spans="14:14">
      <c r="N432" s="2"/>
    </row>
    <row r="433" spans="14:14">
      <c r="N433" s="2"/>
    </row>
    <row r="434" spans="14:14">
      <c r="N434" s="2"/>
    </row>
    <row r="435" spans="14:14">
      <c r="N435" s="2"/>
    </row>
    <row r="436" spans="14:14">
      <c r="N436" s="2"/>
    </row>
    <row r="437" spans="14:14">
      <c r="N437" s="2"/>
    </row>
    <row r="438" spans="14:14">
      <c r="N438" s="2"/>
    </row>
    <row r="439" spans="14:14">
      <c r="N439" s="2"/>
    </row>
    <row r="440" spans="14:14">
      <c r="N440" s="2"/>
    </row>
    <row r="441" spans="14:14">
      <c r="N441" s="2"/>
    </row>
    <row r="442" spans="14:14">
      <c r="N442" s="2"/>
    </row>
    <row r="443" spans="14:14">
      <c r="N443" s="2"/>
    </row>
    <row r="444" spans="14:14">
      <c r="N444" s="2"/>
    </row>
    <row r="445" spans="14:14">
      <c r="N445" s="2"/>
    </row>
    <row r="446" spans="14:14">
      <c r="N446" s="2"/>
    </row>
    <row r="447" spans="14:14">
      <c r="N447" s="2"/>
    </row>
    <row r="448" spans="14:14">
      <c r="N448" s="2"/>
    </row>
    <row r="449" spans="14:14">
      <c r="N449" s="2"/>
    </row>
    <row r="450" spans="14:14">
      <c r="N450" s="2"/>
    </row>
    <row r="451" spans="14:14">
      <c r="N451" s="2"/>
    </row>
    <row r="452" spans="14:14">
      <c r="N452" s="2"/>
    </row>
    <row r="453" spans="14:14">
      <c r="N453" s="2"/>
    </row>
    <row r="454" spans="14:14">
      <c r="N454" s="2"/>
    </row>
    <row r="455" spans="14:14">
      <c r="N455" s="2"/>
    </row>
    <row r="456" spans="14:14">
      <c r="N456" s="2"/>
    </row>
    <row r="457" spans="14:14">
      <c r="N457" s="2"/>
    </row>
    <row r="458" spans="14:14">
      <c r="N458" s="2"/>
    </row>
    <row r="459" spans="14:14">
      <c r="N459" s="2"/>
    </row>
    <row r="460" spans="14:14">
      <c r="N460" s="2"/>
    </row>
    <row r="461" spans="14:14">
      <c r="N461" s="2"/>
    </row>
    <row r="462" spans="14:14">
      <c r="N462" s="2"/>
    </row>
    <row r="463" spans="14:14">
      <c r="N463" s="2"/>
    </row>
    <row r="464" spans="14:14">
      <c r="N464" s="2"/>
    </row>
    <row r="465" spans="14:14">
      <c r="N465" s="2"/>
    </row>
    <row r="466" spans="14:14">
      <c r="N466" s="2"/>
    </row>
    <row r="467" spans="14:14">
      <c r="N467" s="2"/>
    </row>
    <row r="468" spans="14:14">
      <c r="N468" s="2"/>
    </row>
    <row r="469" spans="14:14">
      <c r="N469" s="2"/>
    </row>
    <row r="470" spans="14:14">
      <c r="N470" s="2"/>
    </row>
    <row r="471" spans="14:14">
      <c r="N471" s="2"/>
    </row>
    <row r="472" spans="14:14">
      <c r="N472" s="2"/>
    </row>
    <row r="473" spans="14:14">
      <c r="N473" s="2"/>
    </row>
    <row r="474" spans="14:14">
      <c r="N474" s="2"/>
    </row>
    <row r="475" spans="14:14">
      <c r="N475" s="2"/>
    </row>
    <row r="476" spans="14:14">
      <c r="N476" s="2"/>
    </row>
    <row r="477" spans="14:14">
      <c r="N477" s="2"/>
    </row>
    <row r="478" spans="14:14">
      <c r="N478" s="2"/>
    </row>
    <row r="479" spans="14:14">
      <c r="N479" s="2"/>
    </row>
    <row r="480" spans="14:14">
      <c r="N480" s="2"/>
    </row>
    <row r="481" spans="14:14">
      <c r="N481" s="2"/>
    </row>
    <row r="482" spans="14:14">
      <c r="N482" s="2"/>
    </row>
    <row r="483" spans="14:14">
      <c r="N483" s="2"/>
    </row>
    <row r="484" spans="14:14">
      <c r="N484" s="2"/>
    </row>
    <row r="485" spans="14:14">
      <c r="N485" s="2"/>
    </row>
    <row r="486" spans="14:14">
      <c r="N486" s="2"/>
    </row>
    <row r="487" spans="14:14">
      <c r="N487" s="2"/>
    </row>
    <row r="488" spans="14:14">
      <c r="N488" s="2"/>
    </row>
    <row r="489" spans="14:14">
      <c r="N489" s="2"/>
    </row>
    <row r="490" spans="14:14">
      <c r="N490" s="2"/>
    </row>
    <row r="491" spans="14:14">
      <c r="N491" s="2"/>
    </row>
    <row r="492" spans="14:14">
      <c r="N492" s="2"/>
    </row>
    <row r="493" spans="14:14">
      <c r="N493" s="2"/>
    </row>
    <row r="494" spans="14:14">
      <c r="N494" s="2"/>
    </row>
    <row r="495" spans="14:14">
      <c r="N495" s="2"/>
    </row>
    <row r="496" spans="14:14">
      <c r="N496" s="2"/>
    </row>
    <row r="497" spans="14:14">
      <c r="N497" s="2"/>
    </row>
    <row r="498" spans="14:14">
      <c r="N498" s="2"/>
    </row>
    <row r="499" spans="14:14">
      <c r="N499" s="2"/>
    </row>
    <row r="500" spans="14:14">
      <c r="N500" s="2"/>
    </row>
    <row r="501" spans="14:14">
      <c r="N501" s="2"/>
    </row>
    <row r="502" spans="14:14">
      <c r="N502" s="2"/>
    </row>
    <row r="503" spans="14:14">
      <c r="N503" s="2"/>
    </row>
    <row r="504" spans="14:14">
      <c r="N504" s="2"/>
    </row>
    <row r="505" spans="14:14">
      <c r="N505" s="2"/>
    </row>
    <row r="506" spans="14:14">
      <c r="N506" s="2"/>
    </row>
    <row r="507" spans="14:14">
      <c r="N507" s="2"/>
    </row>
    <row r="508" spans="14:14">
      <c r="N508" s="2"/>
    </row>
    <row r="509" spans="14:14">
      <c r="N509" s="2"/>
    </row>
    <row r="510" spans="14:14">
      <c r="N510" s="2"/>
    </row>
    <row r="511" spans="14:14">
      <c r="N511" s="2"/>
    </row>
    <row r="512" spans="14:14">
      <c r="N512" s="2"/>
    </row>
    <row r="513" spans="14:14">
      <c r="N513" s="2"/>
    </row>
    <row r="514" spans="14:14">
      <c r="N514" s="2"/>
    </row>
    <row r="515" spans="14:14">
      <c r="N515" s="2"/>
    </row>
    <row r="516" spans="14:14">
      <c r="N516" s="2"/>
    </row>
    <row r="517" spans="14:14">
      <c r="N517" s="2"/>
    </row>
    <row r="518" spans="14:14">
      <c r="N518" s="2"/>
    </row>
    <row r="519" spans="14:14">
      <c r="N519" s="2"/>
    </row>
    <row r="520" spans="14:14">
      <c r="N520" s="2"/>
    </row>
    <row r="521" spans="14:14">
      <c r="N521" s="2"/>
    </row>
    <row r="522" spans="14:14">
      <c r="N522" s="2"/>
    </row>
    <row r="523" spans="14:14">
      <c r="N523" s="2"/>
    </row>
    <row r="524" spans="14:14">
      <c r="N524" s="2"/>
    </row>
    <row r="525" spans="14:14">
      <c r="N525" s="2"/>
    </row>
    <row r="526" spans="14:14">
      <c r="N526" s="2"/>
    </row>
    <row r="527" spans="14:14">
      <c r="N527" s="2"/>
    </row>
    <row r="528" spans="14:14">
      <c r="N528" s="2"/>
    </row>
    <row r="529" spans="14:14">
      <c r="N529" s="2"/>
    </row>
    <row r="530" spans="14:14">
      <c r="N530" s="2"/>
    </row>
    <row r="531" spans="14:14">
      <c r="N531" s="2"/>
    </row>
    <row r="532" spans="14:14">
      <c r="N532" s="2"/>
    </row>
    <row r="533" spans="14:14">
      <c r="N533" s="2"/>
    </row>
    <row r="534" spans="14:14">
      <c r="N534" s="2"/>
    </row>
    <row r="535" spans="14:14">
      <c r="N535" s="2"/>
    </row>
    <row r="536" spans="14:14">
      <c r="N536" s="2"/>
    </row>
    <row r="537" spans="14:14">
      <c r="N537" s="2"/>
    </row>
    <row r="538" spans="14:14">
      <c r="N538" s="2"/>
    </row>
    <row r="539" spans="14:14">
      <c r="N539" s="2"/>
    </row>
    <row r="540" spans="14:14">
      <c r="N540" s="2"/>
    </row>
    <row r="541" spans="14:14">
      <c r="N541" s="2"/>
    </row>
    <row r="542" spans="14:14">
      <c r="N542" s="2"/>
    </row>
    <row r="543" spans="14:14">
      <c r="N543" s="2"/>
    </row>
    <row r="544" spans="14:14">
      <c r="N544" s="2"/>
    </row>
    <row r="545" spans="14:14">
      <c r="N545" s="2"/>
    </row>
    <row r="546" spans="14:14">
      <c r="N546" s="2"/>
    </row>
    <row r="698" spans="13:13">
      <c r="M698" s="29" t="str">
        <f t="shared" ref="M698:M705" si="6">IF(ROW()&lt;=$F$1,INDEX($L:$L,VLOOKUP(ROW(),A:B,2,FALSE)),"")</f>
        <v/>
      </c>
    </row>
    <row r="699" spans="13:13">
      <c r="M699" s="29" t="str">
        <f t="shared" si="6"/>
        <v/>
      </c>
    </row>
    <row r="700" spans="13:13">
      <c r="M700" s="29" t="str">
        <f t="shared" si="6"/>
        <v/>
      </c>
    </row>
    <row r="701" spans="13:13">
      <c r="M701" s="29" t="str">
        <f t="shared" si="6"/>
        <v/>
      </c>
    </row>
    <row r="702" spans="13:13">
      <c r="M702" s="29" t="str">
        <f t="shared" si="6"/>
        <v/>
      </c>
    </row>
    <row r="703" spans="13:13">
      <c r="M703" s="29" t="str">
        <f t="shared" si="6"/>
        <v/>
      </c>
    </row>
    <row r="704" spans="13:13">
      <c r="M704" s="29" t="str">
        <f t="shared" si="6"/>
        <v/>
      </c>
    </row>
    <row r="705" spans="13:13">
      <c r="M705" s="29" t="str">
        <f t="shared" si="6"/>
        <v/>
      </c>
    </row>
    <row r="706" spans="13:13">
      <c r="M706" s="29" t="str">
        <f t="shared" ref="M706:M769" si="7">IF(ROW()&lt;=$F$1,INDEX($L:$L,VLOOKUP(ROW(),A:B,2,FALSE)),"")</f>
        <v/>
      </c>
    </row>
    <row r="707" spans="13:13">
      <c r="M707" s="29" t="str">
        <f t="shared" si="7"/>
        <v/>
      </c>
    </row>
    <row r="708" spans="13:13">
      <c r="M708" s="29" t="str">
        <f t="shared" si="7"/>
        <v/>
      </c>
    </row>
    <row r="709" spans="13:13">
      <c r="M709" s="29" t="str">
        <f t="shared" si="7"/>
        <v/>
      </c>
    </row>
    <row r="710" spans="13:13">
      <c r="M710" s="29" t="str">
        <f t="shared" si="7"/>
        <v/>
      </c>
    </row>
    <row r="711" spans="13:13">
      <c r="M711" s="29" t="str">
        <f t="shared" si="7"/>
        <v/>
      </c>
    </row>
    <row r="712" spans="13:13">
      <c r="M712" s="29" t="str">
        <f t="shared" si="7"/>
        <v/>
      </c>
    </row>
    <row r="713" spans="13:13">
      <c r="M713" s="29" t="str">
        <f t="shared" si="7"/>
        <v/>
      </c>
    </row>
    <row r="714" spans="13:13">
      <c r="M714" s="29" t="str">
        <f t="shared" si="7"/>
        <v/>
      </c>
    </row>
    <row r="715" spans="13:13">
      <c r="M715" s="29" t="str">
        <f t="shared" si="7"/>
        <v/>
      </c>
    </row>
    <row r="716" spans="13:13">
      <c r="M716" s="29" t="str">
        <f t="shared" si="7"/>
        <v/>
      </c>
    </row>
    <row r="717" spans="13:13">
      <c r="M717" s="29" t="str">
        <f t="shared" si="7"/>
        <v/>
      </c>
    </row>
    <row r="718" spans="13:13">
      <c r="M718" s="29" t="str">
        <f t="shared" si="7"/>
        <v/>
      </c>
    </row>
    <row r="719" spans="13:13">
      <c r="M719" s="29" t="str">
        <f t="shared" si="7"/>
        <v/>
      </c>
    </row>
    <row r="720" spans="13:13">
      <c r="M720" s="29" t="str">
        <f t="shared" si="7"/>
        <v/>
      </c>
    </row>
    <row r="721" spans="13:13">
      <c r="M721" s="29" t="str">
        <f t="shared" si="7"/>
        <v/>
      </c>
    </row>
    <row r="722" spans="13:13">
      <c r="M722" s="29" t="str">
        <f t="shared" si="7"/>
        <v/>
      </c>
    </row>
    <row r="723" spans="13:13">
      <c r="M723" s="29" t="str">
        <f t="shared" si="7"/>
        <v/>
      </c>
    </row>
    <row r="724" spans="13:13">
      <c r="M724" s="29" t="str">
        <f t="shared" si="7"/>
        <v/>
      </c>
    </row>
    <row r="725" spans="13:13">
      <c r="M725" s="29" t="str">
        <f t="shared" si="7"/>
        <v/>
      </c>
    </row>
    <row r="726" spans="13:13">
      <c r="M726" s="29" t="str">
        <f t="shared" si="7"/>
        <v/>
      </c>
    </row>
    <row r="727" spans="13:13">
      <c r="M727" s="29" t="str">
        <f t="shared" si="7"/>
        <v/>
      </c>
    </row>
    <row r="728" spans="13:13">
      <c r="M728" s="29" t="str">
        <f t="shared" si="7"/>
        <v/>
      </c>
    </row>
    <row r="729" spans="13:13">
      <c r="M729" s="29" t="str">
        <f t="shared" si="7"/>
        <v/>
      </c>
    </row>
    <row r="730" spans="13:13">
      <c r="M730" s="29" t="str">
        <f t="shared" si="7"/>
        <v/>
      </c>
    </row>
    <row r="731" spans="13:13">
      <c r="M731" s="29" t="str">
        <f t="shared" si="7"/>
        <v/>
      </c>
    </row>
    <row r="732" spans="13:13">
      <c r="M732" s="29" t="str">
        <f t="shared" si="7"/>
        <v/>
      </c>
    </row>
    <row r="733" spans="13:13">
      <c r="M733" s="29" t="str">
        <f t="shared" si="7"/>
        <v/>
      </c>
    </row>
    <row r="734" spans="13:13">
      <c r="M734" s="29" t="str">
        <f t="shared" si="7"/>
        <v/>
      </c>
    </row>
    <row r="735" spans="13:13">
      <c r="M735" s="29" t="str">
        <f t="shared" si="7"/>
        <v/>
      </c>
    </row>
    <row r="736" spans="13:13">
      <c r="M736" s="29" t="str">
        <f t="shared" si="7"/>
        <v/>
      </c>
    </row>
    <row r="737" spans="13:13">
      <c r="M737" s="29" t="str">
        <f t="shared" si="7"/>
        <v/>
      </c>
    </row>
    <row r="738" spans="13:13">
      <c r="M738" s="29" t="str">
        <f t="shared" si="7"/>
        <v/>
      </c>
    </row>
    <row r="739" spans="13:13">
      <c r="M739" s="29" t="str">
        <f t="shared" si="7"/>
        <v/>
      </c>
    </row>
    <row r="740" spans="13:13">
      <c r="M740" s="29" t="str">
        <f t="shared" si="7"/>
        <v/>
      </c>
    </row>
    <row r="741" spans="13:13">
      <c r="M741" s="29" t="str">
        <f t="shared" si="7"/>
        <v/>
      </c>
    </row>
    <row r="742" spans="13:13">
      <c r="M742" s="29" t="str">
        <f t="shared" si="7"/>
        <v/>
      </c>
    </row>
    <row r="743" spans="13:13">
      <c r="M743" s="29" t="str">
        <f t="shared" si="7"/>
        <v/>
      </c>
    </row>
    <row r="744" spans="13:13">
      <c r="M744" s="29" t="str">
        <f t="shared" si="7"/>
        <v/>
      </c>
    </row>
    <row r="745" spans="13:13">
      <c r="M745" s="29" t="str">
        <f t="shared" si="7"/>
        <v/>
      </c>
    </row>
    <row r="746" spans="13:13">
      <c r="M746" s="29" t="str">
        <f t="shared" si="7"/>
        <v/>
      </c>
    </row>
    <row r="747" spans="13:13">
      <c r="M747" s="29" t="str">
        <f t="shared" si="7"/>
        <v/>
      </c>
    </row>
    <row r="748" spans="13:13">
      <c r="M748" s="29" t="str">
        <f t="shared" si="7"/>
        <v/>
      </c>
    </row>
    <row r="749" spans="13:13">
      <c r="M749" s="29" t="str">
        <f t="shared" si="7"/>
        <v/>
      </c>
    </row>
    <row r="750" spans="13:13">
      <c r="M750" s="29" t="str">
        <f t="shared" si="7"/>
        <v/>
      </c>
    </row>
    <row r="751" spans="13:13">
      <c r="M751" s="29" t="str">
        <f t="shared" si="7"/>
        <v/>
      </c>
    </row>
    <row r="752" spans="13:13">
      <c r="M752" s="29" t="str">
        <f t="shared" si="7"/>
        <v/>
      </c>
    </row>
    <row r="753" spans="13:13">
      <c r="M753" s="29" t="str">
        <f t="shared" si="7"/>
        <v/>
      </c>
    </row>
    <row r="754" spans="13:13">
      <c r="M754" s="29" t="str">
        <f t="shared" si="7"/>
        <v/>
      </c>
    </row>
    <row r="755" spans="13:13">
      <c r="M755" s="29" t="str">
        <f t="shared" si="7"/>
        <v/>
      </c>
    </row>
    <row r="756" spans="13:13">
      <c r="M756" s="29" t="str">
        <f t="shared" si="7"/>
        <v/>
      </c>
    </row>
    <row r="757" spans="13:13">
      <c r="M757" s="29" t="str">
        <f t="shared" si="7"/>
        <v/>
      </c>
    </row>
    <row r="758" spans="13:13">
      <c r="M758" s="29" t="str">
        <f t="shared" si="7"/>
        <v/>
      </c>
    </row>
    <row r="759" spans="13:13">
      <c r="M759" s="29" t="str">
        <f t="shared" si="7"/>
        <v/>
      </c>
    </row>
    <row r="760" spans="13:13">
      <c r="M760" s="29" t="str">
        <f t="shared" si="7"/>
        <v/>
      </c>
    </row>
    <row r="761" spans="13:13">
      <c r="M761" s="29" t="str">
        <f t="shared" si="7"/>
        <v/>
      </c>
    </row>
    <row r="762" spans="13:13">
      <c r="M762" s="29" t="str">
        <f t="shared" si="7"/>
        <v/>
      </c>
    </row>
    <row r="763" spans="13:13">
      <c r="M763" s="29" t="str">
        <f t="shared" si="7"/>
        <v/>
      </c>
    </row>
    <row r="764" spans="13:13">
      <c r="M764" s="29" t="str">
        <f t="shared" si="7"/>
        <v/>
      </c>
    </row>
    <row r="765" spans="13:13">
      <c r="M765" s="29" t="str">
        <f t="shared" si="7"/>
        <v/>
      </c>
    </row>
    <row r="766" spans="13:13">
      <c r="M766" s="29" t="str">
        <f t="shared" si="7"/>
        <v/>
      </c>
    </row>
    <row r="767" spans="13:13">
      <c r="M767" s="29" t="str">
        <f t="shared" si="7"/>
        <v/>
      </c>
    </row>
    <row r="768" spans="13:13">
      <c r="M768" s="29" t="str">
        <f t="shared" si="7"/>
        <v/>
      </c>
    </row>
    <row r="769" spans="13:13">
      <c r="M769" s="29" t="str">
        <f t="shared" si="7"/>
        <v/>
      </c>
    </row>
    <row r="770" spans="13:13">
      <c r="M770" s="29" t="str">
        <f t="shared" ref="M770:M833" si="8">IF(ROW()&lt;=$F$1,INDEX($L:$L,VLOOKUP(ROW(),A:B,2,FALSE)),"")</f>
        <v/>
      </c>
    </row>
    <row r="771" spans="13:13">
      <c r="M771" s="29" t="str">
        <f t="shared" si="8"/>
        <v/>
      </c>
    </row>
    <row r="772" spans="13:13">
      <c r="M772" s="29" t="str">
        <f t="shared" si="8"/>
        <v/>
      </c>
    </row>
    <row r="773" spans="13:13">
      <c r="M773" s="29" t="str">
        <f t="shared" si="8"/>
        <v/>
      </c>
    </row>
    <row r="774" spans="13:13">
      <c r="M774" s="29" t="str">
        <f t="shared" si="8"/>
        <v/>
      </c>
    </row>
    <row r="775" spans="13:13">
      <c r="M775" s="29" t="str">
        <f t="shared" si="8"/>
        <v/>
      </c>
    </row>
    <row r="776" spans="13:13">
      <c r="M776" s="29" t="str">
        <f t="shared" si="8"/>
        <v/>
      </c>
    </row>
    <row r="777" spans="13:13">
      <c r="M777" s="29" t="str">
        <f t="shared" si="8"/>
        <v/>
      </c>
    </row>
    <row r="778" spans="13:13">
      <c r="M778" s="29" t="str">
        <f t="shared" si="8"/>
        <v/>
      </c>
    </row>
    <row r="779" spans="13:13">
      <c r="M779" s="29" t="str">
        <f t="shared" si="8"/>
        <v/>
      </c>
    </row>
    <row r="780" spans="13:13">
      <c r="M780" s="29" t="str">
        <f t="shared" si="8"/>
        <v/>
      </c>
    </row>
    <row r="781" spans="13:13">
      <c r="M781" s="29" t="str">
        <f t="shared" si="8"/>
        <v/>
      </c>
    </row>
    <row r="782" spans="13:13">
      <c r="M782" s="29" t="str">
        <f t="shared" si="8"/>
        <v/>
      </c>
    </row>
    <row r="783" spans="13:13">
      <c r="M783" s="29" t="str">
        <f t="shared" si="8"/>
        <v/>
      </c>
    </row>
    <row r="784" spans="13:13">
      <c r="M784" s="29" t="str">
        <f t="shared" si="8"/>
        <v/>
      </c>
    </row>
    <row r="785" spans="13:13">
      <c r="M785" s="29" t="str">
        <f t="shared" si="8"/>
        <v/>
      </c>
    </row>
    <row r="786" spans="13:13">
      <c r="M786" s="29" t="str">
        <f t="shared" si="8"/>
        <v/>
      </c>
    </row>
    <row r="787" spans="13:13">
      <c r="M787" s="29" t="str">
        <f t="shared" si="8"/>
        <v/>
      </c>
    </row>
    <row r="788" spans="13:13">
      <c r="M788" s="29" t="str">
        <f t="shared" si="8"/>
        <v/>
      </c>
    </row>
    <row r="789" spans="13:13">
      <c r="M789" s="29" t="str">
        <f t="shared" si="8"/>
        <v/>
      </c>
    </row>
    <row r="790" spans="13:13">
      <c r="M790" s="29" t="str">
        <f t="shared" si="8"/>
        <v/>
      </c>
    </row>
    <row r="791" spans="13:13">
      <c r="M791" s="29" t="str">
        <f t="shared" si="8"/>
        <v/>
      </c>
    </row>
    <row r="792" spans="13:13">
      <c r="M792" s="29" t="str">
        <f t="shared" si="8"/>
        <v/>
      </c>
    </row>
    <row r="793" spans="13:13">
      <c r="M793" s="29" t="str">
        <f t="shared" si="8"/>
        <v/>
      </c>
    </row>
    <row r="794" spans="13:13">
      <c r="M794" s="29" t="str">
        <f t="shared" si="8"/>
        <v/>
      </c>
    </row>
    <row r="795" spans="13:13">
      <c r="M795" s="29" t="str">
        <f t="shared" si="8"/>
        <v/>
      </c>
    </row>
    <row r="796" spans="13:13">
      <c r="M796" s="29" t="str">
        <f t="shared" si="8"/>
        <v/>
      </c>
    </row>
    <row r="797" spans="13:13">
      <c r="M797" s="29" t="str">
        <f t="shared" si="8"/>
        <v/>
      </c>
    </row>
    <row r="798" spans="13:13">
      <c r="M798" s="29" t="str">
        <f t="shared" si="8"/>
        <v/>
      </c>
    </row>
    <row r="799" spans="13:13">
      <c r="M799" s="29" t="str">
        <f t="shared" si="8"/>
        <v/>
      </c>
    </row>
    <row r="800" spans="13:13">
      <c r="M800" s="29" t="str">
        <f t="shared" si="8"/>
        <v/>
      </c>
    </row>
    <row r="801" spans="13:13">
      <c r="M801" s="29" t="str">
        <f t="shared" si="8"/>
        <v/>
      </c>
    </row>
    <row r="802" spans="13:13">
      <c r="M802" s="29" t="str">
        <f t="shared" si="8"/>
        <v/>
      </c>
    </row>
    <row r="803" spans="13:13">
      <c r="M803" s="29" t="str">
        <f t="shared" si="8"/>
        <v/>
      </c>
    </row>
    <row r="804" spans="13:13">
      <c r="M804" s="29" t="str">
        <f t="shared" si="8"/>
        <v/>
      </c>
    </row>
    <row r="805" spans="13:13">
      <c r="M805" s="29" t="str">
        <f t="shared" si="8"/>
        <v/>
      </c>
    </row>
    <row r="806" spans="13:13">
      <c r="M806" s="29" t="str">
        <f t="shared" si="8"/>
        <v/>
      </c>
    </row>
    <row r="807" spans="13:13">
      <c r="M807" s="29" t="str">
        <f t="shared" si="8"/>
        <v/>
      </c>
    </row>
    <row r="808" spans="13:13">
      <c r="M808" s="29" t="str">
        <f t="shared" si="8"/>
        <v/>
      </c>
    </row>
    <row r="809" spans="13:13">
      <c r="M809" s="29" t="str">
        <f t="shared" si="8"/>
        <v/>
      </c>
    </row>
    <row r="810" spans="13:13">
      <c r="M810" s="29" t="str">
        <f t="shared" si="8"/>
        <v/>
      </c>
    </row>
    <row r="811" spans="13:13">
      <c r="M811" s="29" t="str">
        <f t="shared" si="8"/>
        <v/>
      </c>
    </row>
    <row r="812" spans="13:13">
      <c r="M812" s="29" t="str">
        <f t="shared" si="8"/>
        <v/>
      </c>
    </row>
    <row r="813" spans="13:13">
      <c r="M813" s="29" t="str">
        <f t="shared" si="8"/>
        <v/>
      </c>
    </row>
    <row r="814" spans="13:13">
      <c r="M814" s="29" t="str">
        <f t="shared" si="8"/>
        <v/>
      </c>
    </row>
    <row r="815" spans="13:13">
      <c r="M815" s="29" t="str">
        <f t="shared" si="8"/>
        <v/>
      </c>
    </row>
    <row r="816" spans="13:13">
      <c r="M816" s="29" t="str">
        <f t="shared" si="8"/>
        <v/>
      </c>
    </row>
    <row r="817" spans="13:13">
      <c r="M817" s="29" t="str">
        <f t="shared" si="8"/>
        <v/>
      </c>
    </row>
    <row r="818" spans="13:13">
      <c r="M818" s="29" t="str">
        <f t="shared" si="8"/>
        <v/>
      </c>
    </row>
    <row r="819" spans="13:13">
      <c r="M819" s="29" t="str">
        <f t="shared" si="8"/>
        <v/>
      </c>
    </row>
    <row r="820" spans="13:13">
      <c r="M820" s="29" t="str">
        <f t="shared" si="8"/>
        <v/>
      </c>
    </row>
    <row r="821" spans="13:13">
      <c r="M821" s="29" t="str">
        <f t="shared" si="8"/>
        <v/>
      </c>
    </row>
    <row r="822" spans="13:13">
      <c r="M822" s="29" t="str">
        <f t="shared" si="8"/>
        <v/>
      </c>
    </row>
    <row r="823" spans="13:13">
      <c r="M823" s="29" t="str">
        <f t="shared" si="8"/>
        <v/>
      </c>
    </row>
    <row r="824" spans="13:13">
      <c r="M824" s="29" t="str">
        <f t="shared" si="8"/>
        <v/>
      </c>
    </row>
    <row r="825" spans="13:13">
      <c r="M825" s="29" t="str">
        <f t="shared" si="8"/>
        <v/>
      </c>
    </row>
    <row r="826" spans="13:13">
      <c r="M826" s="29" t="str">
        <f t="shared" si="8"/>
        <v/>
      </c>
    </row>
    <row r="827" spans="13:13">
      <c r="M827" s="29" t="str">
        <f t="shared" si="8"/>
        <v/>
      </c>
    </row>
    <row r="828" spans="13:13">
      <c r="M828" s="29" t="str">
        <f t="shared" si="8"/>
        <v/>
      </c>
    </row>
    <row r="829" spans="13:13">
      <c r="M829" s="29" t="str">
        <f t="shared" si="8"/>
        <v/>
      </c>
    </row>
    <row r="830" spans="13:13">
      <c r="M830" s="29" t="str">
        <f t="shared" si="8"/>
        <v/>
      </c>
    </row>
    <row r="831" spans="13:13">
      <c r="M831" s="29" t="str">
        <f t="shared" si="8"/>
        <v/>
      </c>
    </row>
    <row r="832" spans="13:13">
      <c r="M832" s="29" t="str">
        <f t="shared" si="8"/>
        <v/>
      </c>
    </row>
    <row r="833" spans="13:13">
      <c r="M833" s="29" t="str">
        <f t="shared" si="8"/>
        <v/>
      </c>
    </row>
    <row r="834" spans="13:13">
      <c r="M834" s="29" t="str">
        <f t="shared" ref="M834:M897" si="9">IF(ROW()&lt;=$F$1,INDEX($L:$L,VLOOKUP(ROW(),A:B,2,FALSE)),"")</f>
        <v/>
      </c>
    </row>
    <row r="835" spans="13:13">
      <c r="M835" s="29" t="str">
        <f t="shared" si="9"/>
        <v/>
      </c>
    </row>
    <row r="836" spans="13:13">
      <c r="M836" s="29" t="str">
        <f t="shared" si="9"/>
        <v/>
      </c>
    </row>
    <row r="837" spans="13:13">
      <c r="M837" s="29" t="str">
        <f t="shared" si="9"/>
        <v/>
      </c>
    </row>
    <row r="838" spans="13:13">
      <c r="M838" s="29" t="str">
        <f t="shared" si="9"/>
        <v/>
      </c>
    </row>
    <row r="839" spans="13:13">
      <c r="M839" s="29" t="str">
        <f t="shared" si="9"/>
        <v/>
      </c>
    </row>
    <row r="840" spans="13:13">
      <c r="M840" s="29" t="str">
        <f t="shared" si="9"/>
        <v/>
      </c>
    </row>
    <row r="841" spans="13:13">
      <c r="M841" s="29" t="str">
        <f t="shared" si="9"/>
        <v/>
      </c>
    </row>
    <row r="842" spans="13:13">
      <c r="M842" s="29" t="str">
        <f t="shared" si="9"/>
        <v/>
      </c>
    </row>
    <row r="843" spans="13:13">
      <c r="M843" s="29" t="str">
        <f t="shared" si="9"/>
        <v/>
      </c>
    </row>
    <row r="844" spans="13:13">
      <c r="M844" s="29" t="str">
        <f t="shared" si="9"/>
        <v/>
      </c>
    </row>
    <row r="845" spans="13:13">
      <c r="M845" s="29" t="str">
        <f t="shared" si="9"/>
        <v/>
      </c>
    </row>
    <row r="846" spans="13:13">
      <c r="M846" s="29" t="str">
        <f t="shared" si="9"/>
        <v/>
      </c>
    </row>
    <row r="847" spans="13:13">
      <c r="M847" s="29" t="str">
        <f t="shared" si="9"/>
        <v/>
      </c>
    </row>
    <row r="848" spans="13:13">
      <c r="M848" s="29" t="str">
        <f t="shared" si="9"/>
        <v/>
      </c>
    </row>
    <row r="849" spans="13:13">
      <c r="M849" s="29" t="str">
        <f t="shared" si="9"/>
        <v/>
      </c>
    </row>
    <row r="850" spans="13:13">
      <c r="M850" s="29" t="str">
        <f t="shared" si="9"/>
        <v/>
      </c>
    </row>
    <row r="851" spans="13:13">
      <c r="M851" s="29" t="str">
        <f t="shared" si="9"/>
        <v/>
      </c>
    </row>
    <row r="852" spans="13:13">
      <c r="M852" s="29" t="str">
        <f t="shared" si="9"/>
        <v/>
      </c>
    </row>
    <row r="853" spans="13:13">
      <c r="M853" s="29" t="str">
        <f t="shared" si="9"/>
        <v/>
      </c>
    </row>
    <row r="854" spans="13:13">
      <c r="M854" s="29" t="str">
        <f t="shared" si="9"/>
        <v/>
      </c>
    </row>
    <row r="855" spans="13:13">
      <c r="M855" s="29" t="str">
        <f t="shared" si="9"/>
        <v/>
      </c>
    </row>
    <row r="856" spans="13:13">
      <c r="M856" s="29" t="str">
        <f t="shared" si="9"/>
        <v/>
      </c>
    </row>
    <row r="857" spans="13:13">
      <c r="M857" s="29" t="str">
        <f t="shared" si="9"/>
        <v/>
      </c>
    </row>
    <row r="858" spans="13:13">
      <c r="M858" s="29" t="str">
        <f t="shared" si="9"/>
        <v/>
      </c>
    </row>
    <row r="859" spans="13:13">
      <c r="M859" s="29" t="str">
        <f t="shared" si="9"/>
        <v/>
      </c>
    </row>
    <row r="860" spans="13:13">
      <c r="M860" s="29" t="str">
        <f t="shared" si="9"/>
        <v/>
      </c>
    </row>
    <row r="861" spans="13:13">
      <c r="M861" s="29" t="str">
        <f t="shared" si="9"/>
        <v/>
      </c>
    </row>
    <row r="862" spans="13:13">
      <c r="M862" s="29" t="str">
        <f t="shared" si="9"/>
        <v/>
      </c>
    </row>
    <row r="863" spans="13:13">
      <c r="M863" s="29" t="str">
        <f t="shared" si="9"/>
        <v/>
      </c>
    </row>
    <row r="864" spans="13:13">
      <c r="M864" s="29" t="str">
        <f t="shared" si="9"/>
        <v/>
      </c>
    </row>
    <row r="865" spans="13:13">
      <c r="M865" s="29" t="str">
        <f t="shared" si="9"/>
        <v/>
      </c>
    </row>
    <row r="866" spans="13:13">
      <c r="M866" s="29" t="str">
        <f t="shared" si="9"/>
        <v/>
      </c>
    </row>
    <row r="867" spans="13:13">
      <c r="M867" s="29" t="str">
        <f t="shared" si="9"/>
        <v/>
      </c>
    </row>
    <row r="868" spans="13:13">
      <c r="M868" s="29" t="str">
        <f t="shared" si="9"/>
        <v/>
      </c>
    </row>
    <row r="869" spans="13:13">
      <c r="M869" s="29" t="str">
        <f t="shared" si="9"/>
        <v/>
      </c>
    </row>
    <row r="870" spans="13:13">
      <c r="M870" s="29" t="str">
        <f t="shared" si="9"/>
        <v/>
      </c>
    </row>
    <row r="871" spans="13:13">
      <c r="M871" s="29" t="str">
        <f t="shared" si="9"/>
        <v/>
      </c>
    </row>
    <row r="872" spans="13:13">
      <c r="M872" s="29" t="str">
        <f t="shared" si="9"/>
        <v/>
      </c>
    </row>
    <row r="873" spans="13:13">
      <c r="M873" s="29" t="str">
        <f t="shared" si="9"/>
        <v/>
      </c>
    </row>
    <row r="874" spans="13:13">
      <c r="M874" s="29" t="str">
        <f t="shared" si="9"/>
        <v/>
      </c>
    </row>
    <row r="875" spans="13:13">
      <c r="M875" s="29" t="str">
        <f t="shared" si="9"/>
        <v/>
      </c>
    </row>
    <row r="876" spans="13:13">
      <c r="M876" s="29" t="str">
        <f t="shared" si="9"/>
        <v/>
      </c>
    </row>
    <row r="877" spans="13:13">
      <c r="M877" s="29" t="str">
        <f t="shared" si="9"/>
        <v/>
      </c>
    </row>
    <row r="878" spans="13:13">
      <c r="M878" s="29" t="str">
        <f t="shared" si="9"/>
        <v/>
      </c>
    </row>
    <row r="879" spans="13:13">
      <c r="M879" s="29" t="str">
        <f t="shared" si="9"/>
        <v/>
      </c>
    </row>
    <row r="880" spans="13:13">
      <c r="M880" s="29" t="str">
        <f t="shared" si="9"/>
        <v/>
      </c>
    </row>
    <row r="881" spans="13:13">
      <c r="M881" s="29" t="str">
        <f t="shared" si="9"/>
        <v/>
      </c>
    </row>
    <row r="882" spans="13:13">
      <c r="M882" s="29" t="str">
        <f t="shared" si="9"/>
        <v/>
      </c>
    </row>
    <row r="883" spans="13:13">
      <c r="M883" s="29" t="str">
        <f t="shared" si="9"/>
        <v/>
      </c>
    </row>
    <row r="884" spans="13:13">
      <c r="M884" s="29" t="str">
        <f t="shared" si="9"/>
        <v/>
      </c>
    </row>
    <row r="885" spans="13:13">
      <c r="M885" s="29" t="str">
        <f t="shared" si="9"/>
        <v/>
      </c>
    </row>
    <row r="886" spans="13:13">
      <c r="M886" s="29" t="str">
        <f t="shared" si="9"/>
        <v/>
      </c>
    </row>
    <row r="887" spans="13:13">
      <c r="M887" s="29" t="str">
        <f t="shared" si="9"/>
        <v/>
      </c>
    </row>
    <row r="888" spans="13:13">
      <c r="M888" s="29" t="str">
        <f t="shared" si="9"/>
        <v/>
      </c>
    </row>
    <row r="889" spans="13:13">
      <c r="M889" s="29" t="str">
        <f t="shared" si="9"/>
        <v/>
      </c>
    </row>
    <row r="890" spans="13:13">
      <c r="M890" s="29" t="str">
        <f t="shared" si="9"/>
        <v/>
      </c>
    </row>
    <row r="891" spans="13:13">
      <c r="M891" s="29" t="str">
        <f t="shared" si="9"/>
        <v/>
      </c>
    </row>
    <row r="892" spans="13:13">
      <c r="M892" s="29" t="str">
        <f t="shared" si="9"/>
        <v/>
      </c>
    </row>
    <row r="893" spans="13:13">
      <c r="M893" s="29" t="str">
        <f t="shared" si="9"/>
        <v/>
      </c>
    </row>
    <row r="894" spans="13:13">
      <c r="M894" s="29" t="str">
        <f t="shared" si="9"/>
        <v/>
      </c>
    </row>
    <row r="895" spans="13:13">
      <c r="M895" s="29" t="str">
        <f t="shared" si="9"/>
        <v/>
      </c>
    </row>
    <row r="896" spans="13:13">
      <c r="M896" s="29" t="str">
        <f t="shared" si="9"/>
        <v/>
      </c>
    </row>
    <row r="897" spans="13:13">
      <c r="M897" s="29" t="str">
        <f t="shared" si="9"/>
        <v/>
      </c>
    </row>
    <row r="898" spans="13:13">
      <c r="M898" s="29" t="str">
        <f t="shared" ref="M898:M961" si="10">IF(ROW()&lt;=$F$1,INDEX($L:$L,VLOOKUP(ROW(),A:B,2,FALSE)),"")</f>
        <v/>
      </c>
    </row>
    <row r="899" spans="13:13">
      <c r="M899" s="29" t="str">
        <f t="shared" si="10"/>
        <v/>
      </c>
    </row>
    <row r="900" spans="13:13">
      <c r="M900" s="29" t="str">
        <f t="shared" si="10"/>
        <v/>
      </c>
    </row>
    <row r="901" spans="13:13">
      <c r="M901" s="29" t="str">
        <f t="shared" si="10"/>
        <v/>
      </c>
    </row>
    <row r="902" spans="13:13">
      <c r="M902" s="29" t="str">
        <f t="shared" si="10"/>
        <v/>
      </c>
    </row>
    <row r="903" spans="13:13">
      <c r="M903" s="29" t="str">
        <f t="shared" si="10"/>
        <v/>
      </c>
    </row>
    <row r="904" spans="13:13">
      <c r="M904" s="29" t="str">
        <f t="shared" si="10"/>
        <v/>
      </c>
    </row>
    <row r="905" spans="13:13">
      <c r="M905" s="29" t="str">
        <f t="shared" si="10"/>
        <v/>
      </c>
    </row>
    <row r="906" spans="13:13">
      <c r="M906" s="29" t="str">
        <f t="shared" si="10"/>
        <v/>
      </c>
    </row>
    <row r="907" spans="13:13">
      <c r="M907" s="29" t="str">
        <f t="shared" si="10"/>
        <v/>
      </c>
    </row>
    <row r="908" spans="13:13">
      <c r="M908" s="29" t="str">
        <f t="shared" si="10"/>
        <v/>
      </c>
    </row>
    <row r="909" spans="13:13">
      <c r="M909" s="29" t="str">
        <f t="shared" si="10"/>
        <v/>
      </c>
    </row>
    <row r="910" spans="13:13">
      <c r="M910" s="29" t="str">
        <f t="shared" si="10"/>
        <v/>
      </c>
    </row>
    <row r="911" spans="13:13">
      <c r="M911" s="29" t="str">
        <f t="shared" si="10"/>
        <v/>
      </c>
    </row>
    <row r="912" spans="13:13">
      <c r="M912" s="29" t="str">
        <f t="shared" si="10"/>
        <v/>
      </c>
    </row>
    <row r="913" spans="13:13">
      <c r="M913" s="29" t="str">
        <f t="shared" si="10"/>
        <v/>
      </c>
    </row>
    <row r="914" spans="13:13">
      <c r="M914" s="29" t="str">
        <f t="shared" si="10"/>
        <v/>
      </c>
    </row>
    <row r="915" spans="13:13">
      <c r="M915" s="29" t="str">
        <f t="shared" si="10"/>
        <v/>
      </c>
    </row>
    <row r="916" spans="13:13">
      <c r="M916" s="29" t="str">
        <f t="shared" si="10"/>
        <v/>
      </c>
    </row>
    <row r="917" spans="13:13">
      <c r="M917" s="29" t="str">
        <f t="shared" si="10"/>
        <v/>
      </c>
    </row>
    <row r="918" spans="13:13">
      <c r="M918" s="29" t="str">
        <f t="shared" si="10"/>
        <v/>
      </c>
    </row>
    <row r="919" spans="13:13">
      <c r="M919" s="29" t="str">
        <f t="shared" si="10"/>
        <v/>
      </c>
    </row>
    <row r="920" spans="13:13">
      <c r="M920" s="29" t="str">
        <f t="shared" si="10"/>
        <v/>
      </c>
    </row>
    <row r="921" spans="13:13">
      <c r="M921" s="29" t="str">
        <f t="shared" si="10"/>
        <v/>
      </c>
    </row>
    <row r="922" spans="13:13">
      <c r="M922" s="29" t="str">
        <f t="shared" si="10"/>
        <v/>
      </c>
    </row>
    <row r="923" spans="13:13">
      <c r="M923" s="29" t="str">
        <f t="shared" si="10"/>
        <v/>
      </c>
    </row>
    <row r="924" spans="13:13">
      <c r="M924" s="29" t="str">
        <f t="shared" si="10"/>
        <v/>
      </c>
    </row>
    <row r="925" spans="13:13">
      <c r="M925" s="29" t="str">
        <f t="shared" si="10"/>
        <v/>
      </c>
    </row>
    <row r="926" spans="13:13">
      <c r="M926" s="29" t="str">
        <f t="shared" si="10"/>
        <v/>
      </c>
    </row>
    <row r="927" spans="13:13">
      <c r="M927" s="29" t="str">
        <f t="shared" si="10"/>
        <v/>
      </c>
    </row>
    <row r="928" spans="13:13">
      <c r="M928" s="29" t="str">
        <f t="shared" si="10"/>
        <v/>
      </c>
    </row>
    <row r="929" spans="13:13">
      <c r="M929" s="29" t="str">
        <f t="shared" si="10"/>
        <v/>
      </c>
    </row>
    <row r="930" spans="13:13">
      <c r="M930" s="29" t="str">
        <f t="shared" si="10"/>
        <v/>
      </c>
    </row>
    <row r="931" spans="13:13">
      <c r="M931" s="29" t="str">
        <f t="shared" si="10"/>
        <v/>
      </c>
    </row>
    <row r="932" spans="13:13">
      <c r="M932" s="29" t="str">
        <f t="shared" si="10"/>
        <v/>
      </c>
    </row>
    <row r="933" spans="13:13">
      <c r="M933" s="29" t="str">
        <f t="shared" si="10"/>
        <v/>
      </c>
    </row>
    <row r="934" spans="13:13">
      <c r="M934" s="29" t="str">
        <f t="shared" si="10"/>
        <v/>
      </c>
    </row>
    <row r="935" spans="13:13">
      <c r="M935" s="29" t="str">
        <f t="shared" si="10"/>
        <v/>
      </c>
    </row>
    <row r="936" spans="13:13">
      <c r="M936" s="29" t="str">
        <f t="shared" si="10"/>
        <v/>
      </c>
    </row>
    <row r="937" spans="13:13">
      <c r="M937" s="29" t="str">
        <f t="shared" si="10"/>
        <v/>
      </c>
    </row>
    <row r="938" spans="13:13">
      <c r="M938" s="29" t="str">
        <f t="shared" si="10"/>
        <v/>
      </c>
    </row>
    <row r="939" spans="13:13">
      <c r="M939" s="29" t="str">
        <f t="shared" si="10"/>
        <v/>
      </c>
    </row>
    <row r="940" spans="13:13">
      <c r="M940" s="29" t="str">
        <f t="shared" si="10"/>
        <v/>
      </c>
    </row>
    <row r="941" spans="13:13">
      <c r="M941" s="29" t="str">
        <f t="shared" si="10"/>
        <v/>
      </c>
    </row>
    <row r="942" spans="13:13">
      <c r="M942" s="29" t="str">
        <f t="shared" si="10"/>
        <v/>
      </c>
    </row>
    <row r="943" spans="13:13">
      <c r="M943" s="29" t="str">
        <f t="shared" si="10"/>
        <v/>
      </c>
    </row>
    <row r="944" spans="13:13">
      <c r="M944" s="29" t="str">
        <f t="shared" si="10"/>
        <v/>
      </c>
    </row>
    <row r="945" spans="13:13">
      <c r="M945" s="29" t="str">
        <f t="shared" si="10"/>
        <v/>
      </c>
    </row>
    <row r="946" spans="13:13">
      <c r="M946" s="29" t="str">
        <f t="shared" si="10"/>
        <v/>
      </c>
    </row>
    <row r="947" spans="13:13">
      <c r="M947" s="29" t="str">
        <f t="shared" si="10"/>
        <v/>
      </c>
    </row>
    <row r="948" spans="13:13">
      <c r="M948" s="29" t="str">
        <f t="shared" si="10"/>
        <v/>
      </c>
    </row>
    <row r="949" spans="13:13">
      <c r="M949" s="29" t="str">
        <f t="shared" si="10"/>
        <v/>
      </c>
    </row>
    <row r="950" spans="13:13">
      <c r="M950" s="29" t="str">
        <f t="shared" si="10"/>
        <v/>
      </c>
    </row>
    <row r="951" spans="13:13">
      <c r="M951" s="29" t="str">
        <f t="shared" si="10"/>
        <v/>
      </c>
    </row>
    <row r="952" spans="13:13">
      <c r="M952" s="29" t="str">
        <f t="shared" si="10"/>
        <v/>
      </c>
    </row>
    <row r="953" spans="13:13">
      <c r="M953" s="29" t="str">
        <f t="shared" si="10"/>
        <v/>
      </c>
    </row>
    <row r="954" spans="13:13">
      <c r="M954" s="29" t="str">
        <f t="shared" si="10"/>
        <v/>
      </c>
    </row>
    <row r="955" spans="13:13">
      <c r="M955" s="29" t="str">
        <f t="shared" si="10"/>
        <v/>
      </c>
    </row>
    <row r="956" spans="13:13">
      <c r="M956" s="29" t="str">
        <f t="shared" si="10"/>
        <v/>
      </c>
    </row>
    <row r="957" spans="13:13">
      <c r="M957" s="29" t="str">
        <f t="shared" si="10"/>
        <v/>
      </c>
    </row>
    <row r="958" spans="13:13">
      <c r="M958" s="29" t="str">
        <f t="shared" si="10"/>
        <v/>
      </c>
    </row>
    <row r="959" spans="13:13">
      <c r="M959" s="29" t="str">
        <f t="shared" si="10"/>
        <v/>
      </c>
    </row>
    <row r="960" spans="13:13">
      <c r="M960" s="29" t="str">
        <f t="shared" si="10"/>
        <v/>
      </c>
    </row>
    <row r="961" spans="13:13">
      <c r="M961" s="29" t="str">
        <f t="shared" si="10"/>
        <v/>
      </c>
    </row>
    <row r="962" spans="13:13">
      <c r="M962" s="29" t="str">
        <f t="shared" ref="M962:M1025" si="11">IF(ROW()&lt;=$F$1,INDEX($L:$L,VLOOKUP(ROW(),A:B,2,FALSE)),"")</f>
        <v/>
      </c>
    </row>
    <row r="963" spans="13:13">
      <c r="M963" s="29" t="str">
        <f t="shared" si="11"/>
        <v/>
      </c>
    </row>
    <row r="964" spans="13:13">
      <c r="M964" s="29" t="str">
        <f t="shared" si="11"/>
        <v/>
      </c>
    </row>
    <row r="965" spans="13:13">
      <c r="M965" s="29" t="str">
        <f t="shared" si="11"/>
        <v/>
      </c>
    </row>
    <row r="966" spans="13:13">
      <c r="M966" s="29" t="str">
        <f t="shared" si="11"/>
        <v/>
      </c>
    </row>
    <row r="967" spans="13:13">
      <c r="M967" s="29" t="str">
        <f t="shared" si="11"/>
        <v/>
      </c>
    </row>
    <row r="968" spans="13:13">
      <c r="M968" s="29" t="str">
        <f t="shared" si="11"/>
        <v/>
      </c>
    </row>
    <row r="969" spans="13:13">
      <c r="M969" s="29" t="str">
        <f t="shared" si="11"/>
        <v/>
      </c>
    </row>
    <row r="970" spans="13:13">
      <c r="M970" s="29" t="str">
        <f t="shared" si="11"/>
        <v/>
      </c>
    </row>
    <row r="971" spans="13:13">
      <c r="M971" s="29" t="str">
        <f t="shared" si="11"/>
        <v/>
      </c>
    </row>
    <row r="972" spans="13:13">
      <c r="M972" s="29" t="str">
        <f t="shared" si="11"/>
        <v/>
      </c>
    </row>
    <row r="973" spans="13:13">
      <c r="M973" s="29" t="str">
        <f t="shared" si="11"/>
        <v/>
      </c>
    </row>
    <row r="974" spans="13:13">
      <c r="M974" s="29" t="str">
        <f t="shared" si="11"/>
        <v/>
      </c>
    </row>
    <row r="975" spans="13:13">
      <c r="M975" s="29" t="str">
        <f t="shared" si="11"/>
        <v/>
      </c>
    </row>
    <row r="976" spans="13:13">
      <c r="M976" s="29" t="str">
        <f t="shared" si="11"/>
        <v/>
      </c>
    </row>
    <row r="977" spans="13:13">
      <c r="M977" s="29" t="str">
        <f t="shared" si="11"/>
        <v/>
      </c>
    </row>
    <row r="978" spans="13:13">
      <c r="M978" s="29" t="str">
        <f t="shared" si="11"/>
        <v/>
      </c>
    </row>
    <row r="979" spans="13:13">
      <c r="M979" s="29" t="str">
        <f t="shared" si="11"/>
        <v/>
      </c>
    </row>
    <row r="980" spans="13:13">
      <c r="M980" s="29" t="str">
        <f t="shared" si="11"/>
        <v/>
      </c>
    </row>
    <row r="981" spans="13:13">
      <c r="M981" s="29" t="str">
        <f t="shared" si="11"/>
        <v/>
      </c>
    </row>
    <row r="982" spans="13:13">
      <c r="M982" s="29" t="str">
        <f t="shared" si="11"/>
        <v/>
      </c>
    </row>
    <row r="983" spans="13:13">
      <c r="M983" s="29" t="str">
        <f t="shared" si="11"/>
        <v/>
      </c>
    </row>
    <row r="984" spans="13:13">
      <c r="M984" s="29" t="str">
        <f t="shared" si="11"/>
        <v/>
      </c>
    </row>
    <row r="985" spans="13:13">
      <c r="M985" s="29" t="str">
        <f t="shared" si="11"/>
        <v/>
      </c>
    </row>
    <row r="986" spans="13:13">
      <c r="M986" s="29" t="str">
        <f t="shared" si="11"/>
        <v/>
      </c>
    </row>
    <row r="987" spans="13:13">
      <c r="M987" s="29" t="str">
        <f t="shared" si="11"/>
        <v/>
      </c>
    </row>
    <row r="988" spans="13:13">
      <c r="M988" s="29" t="str">
        <f t="shared" si="11"/>
        <v/>
      </c>
    </row>
    <row r="989" spans="13:13">
      <c r="M989" s="29" t="str">
        <f t="shared" si="11"/>
        <v/>
      </c>
    </row>
    <row r="990" spans="13:13">
      <c r="M990" s="29" t="str">
        <f t="shared" si="11"/>
        <v/>
      </c>
    </row>
    <row r="991" spans="13:13">
      <c r="M991" s="29" t="str">
        <f t="shared" si="11"/>
        <v/>
      </c>
    </row>
    <row r="992" spans="13:13">
      <c r="M992" s="29" t="str">
        <f t="shared" si="11"/>
        <v/>
      </c>
    </row>
    <row r="993" spans="13:13">
      <c r="M993" s="29" t="str">
        <f t="shared" si="11"/>
        <v/>
      </c>
    </row>
    <row r="994" spans="13:13">
      <c r="M994" s="29" t="str">
        <f t="shared" si="11"/>
        <v/>
      </c>
    </row>
    <row r="995" spans="13:13">
      <c r="M995" s="29" t="str">
        <f t="shared" si="11"/>
        <v/>
      </c>
    </row>
    <row r="996" spans="13:13">
      <c r="M996" s="29" t="str">
        <f t="shared" si="11"/>
        <v/>
      </c>
    </row>
    <row r="997" spans="13:13">
      <c r="M997" s="29" t="str">
        <f t="shared" si="11"/>
        <v/>
      </c>
    </row>
    <row r="998" spans="13:13">
      <c r="M998" s="29" t="str">
        <f t="shared" si="11"/>
        <v/>
      </c>
    </row>
    <row r="999" spans="13:13">
      <c r="M999" s="29" t="str">
        <f t="shared" si="11"/>
        <v/>
      </c>
    </row>
    <row r="1000" spans="13:13">
      <c r="M1000" s="29" t="str">
        <f t="shared" si="11"/>
        <v/>
      </c>
    </row>
    <row r="1001" spans="13:13">
      <c r="M1001" s="29" t="str">
        <f t="shared" si="11"/>
        <v/>
      </c>
    </row>
    <row r="1002" spans="13:13">
      <c r="M1002" s="29" t="str">
        <f t="shared" si="11"/>
        <v/>
      </c>
    </row>
    <row r="1003" spans="13:13">
      <c r="M1003" s="29" t="str">
        <f t="shared" si="11"/>
        <v/>
      </c>
    </row>
    <row r="1004" spans="13:13">
      <c r="M1004" s="29" t="str">
        <f t="shared" si="11"/>
        <v/>
      </c>
    </row>
    <row r="1005" spans="13:13">
      <c r="M1005" s="29" t="str">
        <f t="shared" si="11"/>
        <v/>
      </c>
    </row>
    <row r="1006" spans="13:13">
      <c r="M1006" s="29" t="str">
        <f t="shared" si="11"/>
        <v/>
      </c>
    </row>
    <row r="1007" spans="13:13">
      <c r="M1007" s="29" t="str">
        <f t="shared" si="11"/>
        <v/>
      </c>
    </row>
    <row r="1008" spans="13:13">
      <c r="M1008" s="29" t="str">
        <f t="shared" si="11"/>
        <v/>
      </c>
    </row>
    <row r="1009" spans="13:13">
      <c r="M1009" s="29" t="str">
        <f t="shared" si="11"/>
        <v/>
      </c>
    </row>
    <row r="1010" spans="13:13">
      <c r="M1010" s="29" t="str">
        <f t="shared" si="11"/>
        <v/>
      </c>
    </row>
    <row r="1011" spans="13:13">
      <c r="M1011" s="29" t="str">
        <f t="shared" si="11"/>
        <v/>
      </c>
    </row>
    <row r="1012" spans="13:13">
      <c r="M1012" s="29" t="str">
        <f t="shared" si="11"/>
        <v/>
      </c>
    </row>
    <row r="1013" spans="13:13">
      <c r="M1013" s="29" t="str">
        <f t="shared" si="11"/>
        <v/>
      </c>
    </row>
    <row r="1014" spans="13:13">
      <c r="M1014" s="29" t="str">
        <f t="shared" si="11"/>
        <v/>
      </c>
    </row>
    <row r="1015" spans="13:13">
      <c r="M1015" s="29" t="str">
        <f t="shared" si="11"/>
        <v/>
      </c>
    </row>
    <row r="1016" spans="13:13">
      <c r="M1016" s="29" t="str">
        <f t="shared" si="11"/>
        <v/>
      </c>
    </row>
    <row r="1017" spans="13:13">
      <c r="M1017" s="29" t="str">
        <f t="shared" si="11"/>
        <v/>
      </c>
    </row>
    <row r="1018" spans="13:13">
      <c r="M1018" s="29" t="str">
        <f t="shared" si="11"/>
        <v/>
      </c>
    </row>
    <row r="1019" spans="13:13">
      <c r="M1019" s="29" t="str">
        <f t="shared" si="11"/>
        <v/>
      </c>
    </row>
    <row r="1020" spans="13:13">
      <c r="M1020" s="29" t="str">
        <f t="shared" si="11"/>
        <v/>
      </c>
    </row>
    <row r="1021" spans="13:13">
      <c r="M1021" s="29" t="str">
        <f t="shared" si="11"/>
        <v/>
      </c>
    </row>
    <row r="1022" spans="13:13">
      <c r="M1022" s="29" t="str">
        <f t="shared" si="11"/>
        <v/>
      </c>
    </row>
    <row r="1023" spans="13:13">
      <c r="M1023" s="29" t="str">
        <f t="shared" si="11"/>
        <v/>
      </c>
    </row>
    <row r="1024" spans="13:13">
      <c r="M1024" s="29" t="str">
        <f t="shared" si="11"/>
        <v/>
      </c>
    </row>
    <row r="1025" spans="13:13">
      <c r="M1025" s="29" t="str">
        <f t="shared" si="11"/>
        <v/>
      </c>
    </row>
    <row r="1026" spans="13:13">
      <c r="M1026" s="29" t="str">
        <f t="shared" ref="M1026:M1069" si="12">IF(ROW()&lt;=$F$1,INDEX($L:$L,VLOOKUP(ROW(),A:B,2,FALSE)),"")</f>
        <v/>
      </c>
    </row>
    <row r="1027" spans="13:13">
      <c r="M1027" s="29" t="str">
        <f t="shared" si="12"/>
        <v/>
      </c>
    </row>
    <row r="1028" spans="13:13">
      <c r="M1028" s="29" t="str">
        <f t="shared" si="12"/>
        <v/>
      </c>
    </row>
    <row r="1029" spans="13:13">
      <c r="M1029" s="29" t="str">
        <f t="shared" si="12"/>
        <v/>
      </c>
    </row>
    <row r="1030" spans="13:13">
      <c r="M1030" s="29" t="str">
        <f t="shared" si="12"/>
        <v/>
      </c>
    </row>
    <row r="1031" spans="13:13">
      <c r="M1031" s="29" t="str">
        <f t="shared" si="12"/>
        <v/>
      </c>
    </row>
    <row r="1032" spans="13:13">
      <c r="M1032" s="29" t="str">
        <f t="shared" si="12"/>
        <v/>
      </c>
    </row>
    <row r="1033" spans="13:13">
      <c r="M1033" s="29" t="str">
        <f t="shared" si="12"/>
        <v/>
      </c>
    </row>
    <row r="1034" spans="13:13">
      <c r="M1034" s="29" t="str">
        <f t="shared" si="12"/>
        <v/>
      </c>
    </row>
    <row r="1035" spans="13:13">
      <c r="M1035" s="29" t="str">
        <f t="shared" si="12"/>
        <v/>
      </c>
    </row>
    <row r="1036" spans="13:13">
      <c r="M1036" s="29" t="str">
        <f t="shared" si="12"/>
        <v/>
      </c>
    </row>
    <row r="1037" spans="13:13">
      <c r="M1037" s="29" t="str">
        <f t="shared" si="12"/>
        <v/>
      </c>
    </row>
    <row r="1038" spans="13:13">
      <c r="M1038" s="29" t="str">
        <f t="shared" si="12"/>
        <v/>
      </c>
    </row>
    <row r="1039" spans="13:13">
      <c r="M1039" s="29" t="str">
        <f t="shared" si="12"/>
        <v/>
      </c>
    </row>
    <row r="1040" spans="13:13">
      <c r="M1040" s="29" t="str">
        <f t="shared" si="12"/>
        <v/>
      </c>
    </row>
    <row r="1041" spans="13:13">
      <c r="M1041" s="29" t="str">
        <f t="shared" si="12"/>
        <v/>
      </c>
    </row>
    <row r="1042" spans="13:13">
      <c r="M1042" s="29" t="str">
        <f t="shared" si="12"/>
        <v/>
      </c>
    </row>
    <row r="1043" spans="13:13">
      <c r="M1043" s="29" t="str">
        <f t="shared" si="12"/>
        <v/>
      </c>
    </row>
    <row r="1044" spans="13:13">
      <c r="M1044" s="29" t="str">
        <f t="shared" si="12"/>
        <v/>
      </c>
    </row>
    <row r="1045" spans="13:13">
      <c r="M1045" s="29" t="str">
        <f t="shared" si="12"/>
        <v/>
      </c>
    </row>
    <row r="1046" spans="13:13">
      <c r="M1046" s="29" t="str">
        <f t="shared" si="12"/>
        <v/>
      </c>
    </row>
    <row r="1047" spans="13:13">
      <c r="M1047" s="29" t="str">
        <f t="shared" si="12"/>
        <v/>
      </c>
    </row>
    <row r="1048" spans="13:13">
      <c r="M1048" s="29" t="str">
        <f t="shared" si="12"/>
        <v/>
      </c>
    </row>
    <row r="1049" spans="13:13">
      <c r="M1049" s="29" t="str">
        <f t="shared" si="12"/>
        <v/>
      </c>
    </row>
    <row r="1050" spans="13:13">
      <c r="M1050" s="29" t="str">
        <f t="shared" si="12"/>
        <v/>
      </c>
    </row>
    <row r="1051" spans="13:13">
      <c r="M1051" s="29" t="str">
        <f t="shared" si="12"/>
        <v/>
      </c>
    </row>
    <row r="1052" spans="13:13">
      <c r="M1052" s="29" t="str">
        <f t="shared" si="12"/>
        <v/>
      </c>
    </row>
    <row r="1053" spans="13:13">
      <c r="M1053" s="29" t="str">
        <f t="shared" si="12"/>
        <v/>
      </c>
    </row>
    <row r="1054" spans="13:13">
      <c r="M1054" s="29" t="str">
        <f t="shared" si="12"/>
        <v/>
      </c>
    </row>
    <row r="1055" spans="13:13">
      <c r="M1055" s="29" t="str">
        <f t="shared" si="12"/>
        <v/>
      </c>
    </row>
    <row r="1056" spans="13:13">
      <c r="M1056" s="29" t="str">
        <f t="shared" si="12"/>
        <v/>
      </c>
    </row>
    <row r="1057" spans="13:13">
      <c r="M1057" s="29" t="str">
        <f t="shared" si="12"/>
        <v/>
      </c>
    </row>
    <row r="1058" spans="13:13">
      <c r="M1058" s="29" t="str">
        <f t="shared" si="12"/>
        <v/>
      </c>
    </row>
    <row r="1059" spans="13:13">
      <c r="M1059" s="29" t="str">
        <f t="shared" si="12"/>
        <v/>
      </c>
    </row>
    <row r="1060" spans="13:13">
      <c r="M1060" s="29" t="str">
        <f t="shared" si="12"/>
        <v/>
      </c>
    </row>
    <row r="1061" spans="13:13">
      <c r="M1061" s="29" t="str">
        <f t="shared" si="12"/>
        <v/>
      </c>
    </row>
    <row r="1062" spans="13:13">
      <c r="M1062" s="29" t="str">
        <f t="shared" si="12"/>
        <v/>
      </c>
    </row>
    <row r="1063" spans="13:13">
      <c r="M1063" s="29" t="str">
        <f t="shared" si="12"/>
        <v/>
      </c>
    </row>
    <row r="1064" spans="13:13">
      <c r="M1064" s="29" t="str">
        <f t="shared" si="12"/>
        <v/>
      </c>
    </row>
    <row r="1065" spans="13:13">
      <c r="M1065" s="29" t="str">
        <f t="shared" si="12"/>
        <v/>
      </c>
    </row>
    <row r="1066" spans="13:13">
      <c r="M1066" s="29" t="str">
        <f t="shared" si="12"/>
        <v/>
      </c>
    </row>
    <row r="1067" spans="13:13">
      <c r="M1067" s="29" t="str">
        <f t="shared" si="12"/>
        <v/>
      </c>
    </row>
    <row r="1068" spans="13:13">
      <c r="M1068" s="29" t="str">
        <f t="shared" si="12"/>
        <v/>
      </c>
    </row>
    <row r="1069" spans="13:13">
      <c r="M1069" s="29" t="str">
        <f t="shared" si="12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theme="5" tint="0.39997558519241921"/>
  </sheetPr>
  <dimension ref="A1:N227"/>
  <sheetViews>
    <sheetView showRowColHeaders="0" tabSelected="1" workbookViewId="0">
      <pane ySplit="2" topLeftCell="A3" activePane="bottomLeft" state="frozen"/>
      <selection activeCell="C340" sqref="C340"/>
      <selection pane="bottomLeft" activeCell="I3" sqref="I3"/>
    </sheetView>
  </sheetViews>
  <sheetFormatPr defaultRowHeight="15"/>
  <cols>
    <col min="1" max="1" width="3" style="40" hidden="1" customWidth="1"/>
    <col min="2" max="2" width="20.7109375" style="34" hidden="1" customWidth="1"/>
    <col min="3" max="3" width="3.28515625" style="40" hidden="1" customWidth="1"/>
    <col min="4" max="6" width="9.140625" style="34" hidden="1" customWidth="1"/>
    <col min="7" max="7" width="4.85546875" style="40" customWidth="1"/>
    <col min="8" max="8" width="24.7109375" style="34" customWidth="1"/>
    <col min="9" max="9" width="24.7109375" style="40" customWidth="1"/>
    <col min="10" max="10" width="3.28515625" style="34" customWidth="1"/>
    <col min="11" max="11" width="4.85546875" style="40" customWidth="1"/>
    <col min="12" max="12" width="24.7109375" style="34" customWidth="1"/>
    <col min="13" max="13" width="3.28515625" style="34" customWidth="1"/>
    <col min="14" max="14" width="36.42578125" style="34" customWidth="1"/>
    <col min="15" max="16384" width="9.140625" style="34"/>
  </cols>
  <sheetData>
    <row r="1" spans="1:14">
      <c r="N1" s="68" t="s">
        <v>846</v>
      </c>
    </row>
    <row r="2" spans="1:14" ht="15" customHeight="1">
      <c r="C2" s="48" t="str">
        <f>C3&amp;C4&amp;C5&amp;C6&amp;C7&amp;C8&amp;C9&amp;C10&amp;C11&amp;C12&amp;C13&amp;C14&amp;C15&amp;C16&amp;C17&amp;C18&amp;C19&amp;C20&amp;C21&amp;C22&amp;C23&amp;C24&amp;C25&amp;C26&amp;C27&amp;C28&amp;C29&amp;C30&amp;C31&amp;C32&amp;C33&amp;C34&amp;C35&amp;C36&amp;C37&amp;C38&amp;C39&amp;C40&amp;C41&amp;C42&amp;C43&amp;C44&amp;C45&amp;C46&amp;C47&amp;C48&amp;C49&amp;C50&amp;C51&amp;C52&amp;C53&amp;C54&amp;C55&amp;C56&amp;C57&amp;C58&amp;C59&amp;C60&amp;C61&amp;C62&amp;C63&amp;C64&amp;C65&amp;C66&amp;C67&amp;C68&amp;C69&amp;C70&amp;C71&amp;C72&amp;C73&amp;C74&amp;C75&amp;C76&amp;C77&amp;C78&amp;C79&amp;C80&amp;C81&amp;C82&amp;C83&amp;C84&amp;C85&amp;C86&amp;C87&amp;C88&amp;C89&amp;C90&amp;C91&amp;C92&amp;C93&amp;C94&amp;C95&amp;C96&amp;C97&amp;C98&amp;C99&amp;C100&amp;C101&amp;C102&amp;C103&amp;C104&amp;C105&amp;C106&amp;C107&amp;C108&amp;C109&amp;C110&amp;C111&amp;C112&amp;C113&amp;C114&amp;C115&amp;C116&amp;C117&amp;C118&amp;C119&amp;C120&amp;C121&amp;C122&amp;C123&amp;C124&amp;C125&amp;C126&amp;C127&amp;C128&amp;C129&amp;C130&amp;C131&amp;C132&amp;C133&amp;C134&amp;C135&amp;C136&amp;C137&amp;C138&amp;C139&amp;C140&amp;C141&amp;C142&amp;C143&amp;C144&amp;C145&amp;C146&amp;C147&amp;C148&amp;C149&amp;C150&amp;C151&amp;C152&amp;C153&amp;C154&amp;C155&amp;C156&amp;C157&amp;C158&amp;C159&amp;C160&amp;C161&amp;C162&amp;C163&amp;C164&amp;C165&amp;C166&amp;C167&amp;C168&amp;C169&amp;C170&amp;C171&amp;C172&amp;C173&amp;C174&amp;C175&amp;C176&amp;C177&amp;C178&amp;C179&amp;C180&amp;C181&amp;C182&amp;C183&amp;C184&amp;C185&amp;C186&amp;C187&amp;C188&amp;C189&amp;C190&amp;C191&amp;C192&amp;C193&amp;C194&amp;C195&amp;C196&amp;C197&amp;C198&amp;C199&amp;C200&amp;C201&amp;C202&amp;C203&amp;C204&amp;C205&amp;C206&amp;C207&amp;C208&amp;C209&amp;C210&amp;C211&amp;C212&amp;C213&amp;C214&amp;C215&amp;C216&amp;C217&amp;C218&amp;C219&amp;C220&amp;C221&amp;C222&amp;C223&amp;C224&amp;C225&amp;C226</f>
        <v>FFFFFFFFFFFF05FFFFFFFFFFFFFFFFFFFF0505050505FFFF05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</v>
      </c>
      <c r="G2" s="51" t="s">
        <v>52</v>
      </c>
      <c r="H2" s="55" t="s">
        <v>615</v>
      </c>
      <c r="I2" s="63" t="s">
        <v>838</v>
      </c>
      <c r="K2" s="56" t="s">
        <v>52</v>
      </c>
      <c r="L2" s="66" t="s">
        <v>847</v>
      </c>
      <c r="N2" s="69"/>
    </row>
    <row r="3" spans="1:14">
      <c r="A3" s="40" t="str">
        <f>IF(AND(LEN(B3),C3="FF"),0,IF(C3="FF","",1))</f>
        <v/>
      </c>
      <c r="B3" s="34" t="str">
        <f t="shared" ref="B3:B66" si="0">INDEX($I:$I,ROW())&amp;""</f>
        <v/>
      </c>
      <c r="C3" s="40" t="str">
        <f t="shared" ref="C3:C8" si="1">IFERROR(IF(LEN(B3)=0,"FF",INDEX($K:$K,MATCH(B3,$L:$L,0))),"FF")</f>
        <v>FF</v>
      </c>
      <c r="G3" s="46" t="str">
        <f>DEC2HEX(ROW()-3,2)</f>
        <v>00</v>
      </c>
      <c r="H3" s="47" t="s">
        <v>323</v>
      </c>
      <c r="I3" s="64"/>
      <c r="K3" s="58" t="str">
        <f>DEC2HEX(ROW()-3,2)</f>
        <v>00</v>
      </c>
      <c r="L3" s="59" t="s">
        <v>323</v>
      </c>
    </row>
    <row r="4" spans="1:14">
      <c r="A4" s="40" t="str">
        <f t="shared" ref="A4:A67" si="2">IF(AND(LEN(B4),C4="FF"),0,IF(C4="FF","",1))</f>
        <v/>
      </c>
      <c r="B4" s="34" t="str">
        <f t="shared" si="0"/>
        <v/>
      </c>
      <c r="C4" s="40" t="str">
        <f t="shared" si="1"/>
        <v>FF</v>
      </c>
      <c r="G4" s="46" t="str">
        <f t="shared" ref="G4:G67" si="3">DEC2HEX(ROW()-3,2)</f>
        <v>01</v>
      </c>
      <c r="H4" s="47" t="s">
        <v>311</v>
      </c>
      <c r="I4" s="64"/>
      <c r="K4" s="57" t="str">
        <f t="shared" ref="K4:K67" si="4">DEC2HEX(ROW()-3,2)</f>
        <v>01</v>
      </c>
      <c r="L4" s="60" t="s">
        <v>311</v>
      </c>
    </row>
    <row r="5" spans="1:14">
      <c r="A5" s="40" t="str">
        <f t="shared" si="2"/>
        <v/>
      </c>
      <c r="B5" s="34" t="str">
        <f t="shared" si="0"/>
        <v/>
      </c>
      <c r="C5" s="40" t="str">
        <f t="shared" si="1"/>
        <v>FF</v>
      </c>
      <c r="G5" s="46" t="str">
        <f t="shared" si="3"/>
        <v>02</v>
      </c>
      <c r="H5" s="47" t="s">
        <v>325</v>
      </c>
      <c r="I5" s="64"/>
      <c r="K5" s="57" t="str">
        <f t="shared" si="4"/>
        <v>02</v>
      </c>
      <c r="L5" s="60" t="s">
        <v>325</v>
      </c>
    </row>
    <row r="6" spans="1:14">
      <c r="A6" s="40" t="str">
        <f t="shared" si="2"/>
        <v/>
      </c>
      <c r="B6" s="34" t="str">
        <f t="shared" si="0"/>
        <v/>
      </c>
      <c r="C6" s="40" t="str">
        <f t="shared" si="1"/>
        <v>FF</v>
      </c>
      <c r="G6" s="46" t="str">
        <f t="shared" si="3"/>
        <v>03</v>
      </c>
      <c r="H6" s="47" t="s">
        <v>324</v>
      </c>
      <c r="I6" s="64"/>
      <c r="K6" s="57" t="str">
        <f t="shared" si="4"/>
        <v>03</v>
      </c>
      <c r="L6" s="60" t="s">
        <v>324</v>
      </c>
    </row>
    <row r="7" spans="1:14">
      <c r="A7" s="40" t="str">
        <f t="shared" si="2"/>
        <v/>
      </c>
      <c r="B7" s="34" t="str">
        <f t="shared" si="0"/>
        <v/>
      </c>
      <c r="C7" s="40" t="str">
        <f t="shared" si="1"/>
        <v>FF</v>
      </c>
      <c r="G7" s="46" t="str">
        <f t="shared" si="3"/>
        <v>04</v>
      </c>
      <c r="H7" s="47" t="s">
        <v>12</v>
      </c>
      <c r="I7" s="64"/>
      <c r="K7" s="57" t="str">
        <f t="shared" si="4"/>
        <v>04</v>
      </c>
      <c r="L7" s="60" t="s">
        <v>12</v>
      </c>
    </row>
    <row r="8" spans="1:14">
      <c r="A8" s="40" t="str">
        <f t="shared" si="2"/>
        <v/>
      </c>
      <c r="B8" s="34" t="str">
        <f t="shared" si="0"/>
        <v/>
      </c>
      <c r="C8" s="40" t="str">
        <f t="shared" si="1"/>
        <v>FF</v>
      </c>
      <c r="G8" s="46" t="str">
        <f t="shared" si="3"/>
        <v>05</v>
      </c>
      <c r="H8" s="47" t="s">
        <v>714</v>
      </c>
      <c r="I8" s="64"/>
      <c r="K8" s="57" t="str">
        <f t="shared" si="4"/>
        <v>05</v>
      </c>
      <c r="L8" s="60" t="s">
        <v>828</v>
      </c>
    </row>
    <row r="9" spans="1:14">
      <c r="A9" s="40">
        <f>IF(AND(LEN(B9),C9="FF"),0,IF(C9="FF","",1))</f>
        <v>1</v>
      </c>
      <c r="B9" s="34" t="str">
        <f t="shared" si="0"/>
        <v>Basic Skill</v>
      </c>
      <c r="C9" s="40" t="str">
        <f>IFERROR(IF(LEN(B9)=0,"FF",INDEX($K:$K,MATCH(B9,$L:$L,0))),"FF")</f>
        <v>05</v>
      </c>
      <c r="G9" s="46" t="str">
        <f t="shared" si="3"/>
        <v>06</v>
      </c>
      <c r="H9" s="47" t="s">
        <v>715</v>
      </c>
      <c r="I9" s="64" t="s">
        <v>828</v>
      </c>
      <c r="K9" s="57" t="str">
        <f t="shared" si="4"/>
        <v>06</v>
      </c>
      <c r="L9" s="60" t="s">
        <v>326</v>
      </c>
    </row>
    <row r="10" spans="1:14">
      <c r="A10" s="40" t="str">
        <f t="shared" si="2"/>
        <v/>
      </c>
      <c r="B10" s="34" t="str">
        <f t="shared" si="0"/>
        <v/>
      </c>
      <c r="C10" s="40" t="str">
        <f t="shared" ref="C10:C73" si="5">IFERROR(IF(LEN(B10)=0,"FF",INDEX($K:$K,MATCH(B10,$L:$L,0))),"FF")</f>
        <v>FF</v>
      </c>
      <c r="G10" s="46" t="str">
        <f t="shared" si="3"/>
        <v>07</v>
      </c>
      <c r="H10" s="47" t="s">
        <v>716</v>
      </c>
      <c r="I10" s="64"/>
      <c r="K10" s="57" t="str">
        <f t="shared" si="4"/>
        <v>07</v>
      </c>
      <c r="L10" s="60" t="s">
        <v>829</v>
      </c>
    </row>
    <row r="11" spans="1:14">
      <c r="A11" s="40" t="str">
        <f t="shared" si="2"/>
        <v/>
      </c>
      <c r="B11" s="34" t="str">
        <f t="shared" si="0"/>
        <v/>
      </c>
      <c r="C11" s="40" t="str">
        <f t="shared" si="5"/>
        <v>FF</v>
      </c>
      <c r="G11" s="46" t="str">
        <f t="shared" si="3"/>
        <v>08</v>
      </c>
      <c r="H11" s="47" t="s">
        <v>717</v>
      </c>
      <c r="I11" s="64"/>
      <c r="K11" s="57" t="str">
        <f t="shared" si="4"/>
        <v>08</v>
      </c>
      <c r="L11" s="60" t="s">
        <v>328</v>
      </c>
    </row>
    <row r="12" spans="1:14">
      <c r="A12" s="40" t="str">
        <f t="shared" si="2"/>
        <v/>
      </c>
      <c r="B12" s="34" t="str">
        <f t="shared" si="0"/>
        <v/>
      </c>
      <c r="C12" s="40" t="str">
        <f t="shared" si="5"/>
        <v>FF</v>
      </c>
      <c r="G12" s="46" t="str">
        <f t="shared" si="3"/>
        <v>09</v>
      </c>
      <c r="H12" s="47" t="s">
        <v>718</v>
      </c>
      <c r="I12" s="64"/>
      <c r="K12" s="57" t="str">
        <f t="shared" si="4"/>
        <v>09</v>
      </c>
      <c r="L12" s="60" t="s">
        <v>718</v>
      </c>
    </row>
    <row r="13" spans="1:14">
      <c r="A13" s="40" t="str">
        <f t="shared" si="2"/>
        <v/>
      </c>
      <c r="B13" s="34" t="str">
        <f t="shared" si="0"/>
        <v/>
      </c>
      <c r="C13" s="40" t="str">
        <f t="shared" si="5"/>
        <v>FF</v>
      </c>
      <c r="G13" s="46" t="str">
        <f t="shared" si="3"/>
        <v>0A</v>
      </c>
      <c r="H13" s="47" t="s">
        <v>719</v>
      </c>
      <c r="I13" s="64"/>
      <c r="K13" s="57" t="str">
        <f t="shared" si="4"/>
        <v>0A</v>
      </c>
      <c r="L13" s="60" t="s">
        <v>620</v>
      </c>
    </row>
    <row r="14" spans="1:14">
      <c r="A14" s="40" t="str">
        <f t="shared" si="2"/>
        <v/>
      </c>
      <c r="B14" s="34" t="str">
        <f t="shared" si="0"/>
        <v/>
      </c>
      <c r="C14" s="40" t="str">
        <f t="shared" si="5"/>
        <v>FF</v>
      </c>
      <c r="G14" s="46" t="str">
        <f t="shared" si="3"/>
        <v>0B</v>
      </c>
      <c r="H14" s="47" t="s">
        <v>720</v>
      </c>
      <c r="I14" s="64"/>
      <c r="K14" s="57" t="str">
        <f t="shared" si="4"/>
        <v>0B</v>
      </c>
      <c r="L14" s="60" t="s">
        <v>621</v>
      </c>
    </row>
    <row r="15" spans="1:14">
      <c r="A15" s="40" t="str">
        <f t="shared" si="2"/>
        <v/>
      </c>
      <c r="B15" s="34" t="str">
        <f t="shared" si="0"/>
        <v/>
      </c>
      <c r="C15" s="40" t="str">
        <f t="shared" si="5"/>
        <v>FF</v>
      </c>
      <c r="G15" s="46" t="str">
        <f t="shared" si="3"/>
        <v>0C</v>
      </c>
      <c r="H15" s="47" t="s">
        <v>721</v>
      </c>
      <c r="I15" s="64"/>
      <c r="K15" s="57" t="str">
        <f t="shared" si="4"/>
        <v>0C</v>
      </c>
      <c r="L15" s="60" t="s">
        <v>622</v>
      </c>
    </row>
    <row r="16" spans="1:14">
      <c r="A16" s="40" t="str">
        <f t="shared" si="2"/>
        <v/>
      </c>
      <c r="B16" s="34" t="str">
        <f t="shared" si="0"/>
        <v/>
      </c>
      <c r="C16" s="40" t="str">
        <f t="shared" si="5"/>
        <v>FF</v>
      </c>
      <c r="G16" s="46" t="str">
        <f t="shared" si="3"/>
        <v>0D</v>
      </c>
      <c r="H16" s="47" t="s">
        <v>722</v>
      </c>
      <c r="I16" s="64"/>
      <c r="K16" s="57" t="str">
        <f t="shared" si="4"/>
        <v>0D</v>
      </c>
      <c r="L16" s="60" t="s">
        <v>623</v>
      </c>
    </row>
    <row r="17" spans="1:12">
      <c r="A17" s="40" t="str">
        <f t="shared" si="2"/>
        <v/>
      </c>
      <c r="B17" s="34" t="str">
        <f t="shared" si="0"/>
        <v/>
      </c>
      <c r="C17" s="40" t="str">
        <f t="shared" si="5"/>
        <v>FF</v>
      </c>
      <c r="G17" s="46" t="str">
        <f t="shared" si="3"/>
        <v>0E</v>
      </c>
      <c r="H17" s="47" t="s">
        <v>624</v>
      </c>
      <c r="I17" s="64"/>
      <c r="K17" s="57" t="str">
        <f t="shared" si="4"/>
        <v>0E</v>
      </c>
      <c r="L17" s="60" t="s">
        <v>624</v>
      </c>
    </row>
    <row r="18" spans="1:12">
      <c r="A18" s="40" t="str">
        <f t="shared" si="2"/>
        <v/>
      </c>
      <c r="B18" s="34" t="str">
        <f t="shared" si="0"/>
        <v/>
      </c>
      <c r="C18" s="40" t="str">
        <f t="shared" si="5"/>
        <v>FF</v>
      </c>
      <c r="G18" s="46" t="str">
        <f t="shared" si="3"/>
        <v>0F</v>
      </c>
      <c r="H18" s="47" t="s">
        <v>723</v>
      </c>
      <c r="I18" s="64"/>
      <c r="K18" s="57" t="str">
        <f t="shared" si="4"/>
        <v>0F</v>
      </c>
      <c r="L18" s="60" t="s">
        <v>723</v>
      </c>
    </row>
    <row r="19" spans="1:12">
      <c r="A19" s="40" t="str">
        <f t="shared" si="2"/>
        <v/>
      </c>
      <c r="B19" s="34" t="str">
        <f t="shared" si="0"/>
        <v/>
      </c>
      <c r="C19" s="40" t="str">
        <f t="shared" si="5"/>
        <v>FF</v>
      </c>
      <c r="G19" s="46" t="str">
        <f t="shared" si="3"/>
        <v>10</v>
      </c>
      <c r="H19" s="47" t="s">
        <v>724</v>
      </c>
      <c r="I19" s="64"/>
      <c r="K19" s="57" t="str">
        <f t="shared" si="4"/>
        <v>10</v>
      </c>
      <c r="L19" s="60" t="s">
        <v>830</v>
      </c>
    </row>
    <row r="20" spans="1:12">
      <c r="A20" s="40">
        <f t="shared" si="2"/>
        <v>1</v>
      </c>
      <c r="B20" s="34" t="str">
        <f t="shared" si="0"/>
        <v>Basic Skill</v>
      </c>
      <c r="C20" s="40" t="str">
        <f t="shared" si="5"/>
        <v>05</v>
      </c>
      <c r="G20" s="46" t="str">
        <f t="shared" si="3"/>
        <v>11</v>
      </c>
      <c r="H20" s="47" t="s">
        <v>545</v>
      </c>
      <c r="I20" s="64" t="s">
        <v>828</v>
      </c>
      <c r="K20" s="57" t="str">
        <f t="shared" si="4"/>
        <v>11</v>
      </c>
      <c r="L20" s="60" t="s">
        <v>545</v>
      </c>
    </row>
    <row r="21" spans="1:12">
      <c r="A21" s="40">
        <f t="shared" si="2"/>
        <v>1</v>
      </c>
      <c r="B21" s="34" t="str">
        <f t="shared" si="0"/>
        <v>Basic Skill</v>
      </c>
      <c r="C21" s="40" t="str">
        <f t="shared" si="5"/>
        <v>05</v>
      </c>
      <c r="G21" s="46" t="str">
        <f t="shared" si="3"/>
        <v>12</v>
      </c>
      <c r="H21" s="47" t="s">
        <v>725</v>
      </c>
      <c r="I21" s="64" t="s">
        <v>828</v>
      </c>
      <c r="K21" s="57" t="str">
        <f t="shared" si="4"/>
        <v>12</v>
      </c>
      <c r="L21" s="60" t="s">
        <v>625</v>
      </c>
    </row>
    <row r="22" spans="1:12">
      <c r="A22" s="40">
        <f t="shared" si="2"/>
        <v>1</v>
      </c>
      <c r="B22" s="34" t="str">
        <f t="shared" si="0"/>
        <v>Basic Skill</v>
      </c>
      <c r="C22" s="40" t="str">
        <f t="shared" si="5"/>
        <v>05</v>
      </c>
      <c r="G22" s="46" t="str">
        <f t="shared" si="3"/>
        <v>13</v>
      </c>
      <c r="H22" s="47" t="s">
        <v>327</v>
      </c>
      <c r="I22" s="64" t="s">
        <v>828</v>
      </c>
      <c r="K22" s="57" t="str">
        <f t="shared" si="4"/>
        <v>13</v>
      </c>
      <c r="L22" s="60" t="s">
        <v>327</v>
      </c>
    </row>
    <row r="23" spans="1:12">
      <c r="A23" s="40">
        <f t="shared" si="2"/>
        <v>1</v>
      </c>
      <c r="B23" s="34" t="str">
        <f t="shared" si="0"/>
        <v>Basic Skill</v>
      </c>
      <c r="C23" s="40" t="str">
        <f t="shared" si="5"/>
        <v>05</v>
      </c>
      <c r="G23" s="46" t="str">
        <f t="shared" si="3"/>
        <v>14</v>
      </c>
      <c r="H23" s="47" t="s">
        <v>726</v>
      </c>
      <c r="I23" s="64" t="s">
        <v>828</v>
      </c>
      <c r="K23" s="57" t="str">
        <f t="shared" si="4"/>
        <v>14</v>
      </c>
      <c r="L23" s="60" t="s">
        <v>627</v>
      </c>
    </row>
    <row r="24" spans="1:12">
      <c r="A24" s="40">
        <f t="shared" si="2"/>
        <v>1</v>
      </c>
      <c r="B24" s="34" t="str">
        <f t="shared" si="0"/>
        <v>Basic Skill</v>
      </c>
      <c r="C24" s="40" t="str">
        <f t="shared" si="5"/>
        <v>05</v>
      </c>
      <c r="G24" s="46" t="str">
        <f t="shared" si="3"/>
        <v>15</v>
      </c>
      <c r="H24" s="47" t="s">
        <v>727</v>
      </c>
      <c r="I24" s="64" t="s">
        <v>828</v>
      </c>
      <c r="K24" s="57" t="str">
        <f t="shared" si="4"/>
        <v>15</v>
      </c>
      <c r="L24" s="60" t="s">
        <v>727</v>
      </c>
    </row>
    <row r="25" spans="1:12">
      <c r="A25" s="40" t="str">
        <f t="shared" si="2"/>
        <v/>
      </c>
      <c r="B25" s="34" t="str">
        <f t="shared" si="0"/>
        <v/>
      </c>
      <c r="C25" s="40" t="str">
        <f t="shared" si="5"/>
        <v>FF</v>
      </c>
      <c r="G25" s="46" t="str">
        <f t="shared" si="3"/>
        <v>16</v>
      </c>
      <c r="H25" s="47" t="s">
        <v>628</v>
      </c>
      <c r="I25" s="64"/>
      <c r="K25" s="57" t="str">
        <f t="shared" si="4"/>
        <v>16</v>
      </c>
      <c r="L25" s="60" t="s">
        <v>628</v>
      </c>
    </row>
    <row r="26" spans="1:12">
      <c r="A26" s="40" t="str">
        <f t="shared" si="2"/>
        <v/>
      </c>
      <c r="B26" s="34" t="str">
        <f t="shared" si="0"/>
        <v/>
      </c>
      <c r="C26" s="40" t="str">
        <f t="shared" si="5"/>
        <v>FF</v>
      </c>
      <c r="G26" s="46" t="str">
        <f t="shared" si="3"/>
        <v>17</v>
      </c>
      <c r="H26" s="47" t="s">
        <v>629</v>
      </c>
      <c r="I26" s="64"/>
      <c r="K26" s="57" t="str">
        <f t="shared" si="4"/>
        <v>17</v>
      </c>
      <c r="L26" s="60" t="s">
        <v>629</v>
      </c>
    </row>
    <row r="27" spans="1:12">
      <c r="A27" s="40">
        <f t="shared" si="2"/>
        <v>1</v>
      </c>
      <c r="B27" s="34" t="str">
        <f t="shared" si="0"/>
        <v>Basic Skill</v>
      </c>
      <c r="C27" s="40" t="str">
        <f t="shared" si="5"/>
        <v>05</v>
      </c>
      <c r="G27" s="46" t="str">
        <f t="shared" si="3"/>
        <v>18</v>
      </c>
      <c r="H27" s="47" t="s">
        <v>630</v>
      </c>
      <c r="I27" s="64" t="s">
        <v>828</v>
      </c>
      <c r="K27" s="57" t="str">
        <f t="shared" si="4"/>
        <v>18</v>
      </c>
      <c r="L27" s="60" t="s">
        <v>630</v>
      </c>
    </row>
    <row r="28" spans="1:12">
      <c r="A28" s="40" t="str">
        <f t="shared" si="2"/>
        <v/>
      </c>
      <c r="B28" s="34" t="str">
        <f t="shared" si="0"/>
        <v/>
      </c>
      <c r="C28" s="40" t="str">
        <f t="shared" si="5"/>
        <v>FF</v>
      </c>
      <c r="G28" s="46" t="str">
        <f t="shared" si="3"/>
        <v>19</v>
      </c>
      <c r="H28" s="47" t="s">
        <v>631</v>
      </c>
      <c r="I28" s="64"/>
      <c r="K28" s="57" t="str">
        <f t="shared" si="4"/>
        <v>19</v>
      </c>
      <c r="L28" s="60" t="s">
        <v>831</v>
      </c>
    </row>
    <row r="29" spans="1:12">
      <c r="A29" s="40" t="str">
        <f t="shared" si="2"/>
        <v/>
      </c>
      <c r="B29" s="34" t="str">
        <f t="shared" si="0"/>
        <v/>
      </c>
      <c r="C29" s="40" t="str">
        <f t="shared" si="5"/>
        <v>FF</v>
      </c>
      <c r="G29" s="46" t="str">
        <f t="shared" si="3"/>
        <v>1A</v>
      </c>
      <c r="H29" s="47" t="s">
        <v>632</v>
      </c>
      <c r="I29" s="64"/>
      <c r="K29" s="57" t="str">
        <f t="shared" si="4"/>
        <v>1A</v>
      </c>
      <c r="L29" s="60" t="s">
        <v>632</v>
      </c>
    </row>
    <row r="30" spans="1:12">
      <c r="A30" s="40" t="str">
        <f t="shared" si="2"/>
        <v/>
      </c>
      <c r="B30" s="34" t="str">
        <f t="shared" si="0"/>
        <v/>
      </c>
      <c r="C30" s="40" t="str">
        <f t="shared" si="5"/>
        <v>FF</v>
      </c>
      <c r="G30" s="46" t="str">
        <f t="shared" si="3"/>
        <v>1B</v>
      </c>
      <c r="H30" s="47" t="s">
        <v>633</v>
      </c>
      <c r="I30" s="64"/>
      <c r="K30" s="57" t="str">
        <f t="shared" si="4"/>
        <v>1B</v>
      </c>
      <c r="L30" s="60" t="s">
        <v>633</v>
      </c>
    </row>
    <row r="31" spans="1:12">
      <c r="A31" s="40" t="str">
        <f t="shared" si="2"/>
        <v/>
      </c>
      <c r="B31" s="34" t="str">
        <f t="shared" si="0"/>
        <v/>
      </c>
      <c r="C31" s="40" t="str">
        <f t="shared" si="5"/>
        <v>FF</v>
      </c>
      <c r="G31" s="46" t="str">
        <f t="shared" si="3"/>
        <v>1C</v>
      </c>
      <c r="H31" s="47" t="s">
        <v>728</v>
      </c>
      <c r="I31" s="64"/>
      <c r="K31" s="57" t="str">
        <f t="shared" si="4"/>
        <v>1C</v>
      </c>
      <c r="L31" s="60" t="s">
        <v>728</v>
      </c>
    </row>
    <row r="32" spans="1:12">
      <c r="A32" s="40" t="str">
        <f t="shared" si="2"/>
        <v/>
      </c>
      <c r="B32" s="34" t="str">
        <f t="shared" si="0"/>
        <v/>
      </c>
      <c r="C32" s="40" t="str">
        <f t="shared" si="5"/>
        <v>FF</v>
      </c>
      <c r="G32" s="46" t="str">
        <f t="shared" si="3"/>
        <v>1D</v>
      </c>
      <c r="H32" s="47" t="s">
        <v>729</v>
      </c>
      <c r="I32" s="64"/>
      <c r="K32" s="57" t="str">
        <f t="shared" si="4"/>
        <v>1D</v>
      </c>
      <c r="L32" s="60" t="s">
        <v>832</v>
      </c>
    </row>
    <row r="33" spans="1:12">
      <c r="A33" s="40" t="str">
        <f t="shared" si="2"/>
        <v/>
      </c>
      <c r="B33" s="34" t="str">
        <f t="shared" si="0"/>
        <v/>
      </c>
      <c r="C33" s="40" t="str">
        <f t="shared" si="5"/>
        <v>FF</v>
      </c>
      <c r="G33" s="46" t="str">
        <f t="shared" si="3"/>
        <v>1E</v>
      </c>
      <c r="H33" s="47" t="s">
        <v>730</v>
      </c>
      <c r="I33" s="64"/>
      <c r="K33" s="57" t="str">
        <f t="shared" si="4"/>
        <v>1E</v>
      </c>
      <c r="L33" s="60" t="s">
        <v>833</v>
      </c>
    </row>
    <row r="34" spans="1:12">
      <c r="A34" s="40" t="str">
        <f t="shared" si="2"/>
        <v/>
      </c>
      <c r="B34" s="34" t="str">
        <f t="shared" si="0"/>
        <v/>
      </c>
      <c r="C34" s="40" t="str">
        <f t="shared" si="5"/>
        <v>FF</v>
      </c>
      <c r="G34" s="46" t="str">
        <f t="shared" si="3"/>
        <v>1F</v>
      </c>
      <c r="H34" s="47" t="s">
        <v>731</v>
      </c>
      <c r="I34" s="64"/>
      <c r="K34" s="57" t="str">
        <f t="shared" si="4"/>
        <v>1F</v>
      </c>
      <c r="L34" s="60" t="s">
        <v>731</v>
      </c>
    </row>
    <row r="35" spans="1:12">
      <c r="A35" s="40" t="str">
        <f t="shared" si="2"/>
        <v/>
      </c>
      <c r="B35" s="34" t="str">
        <f t="shared" si="0"/>
        <v/>
      </c>
      <c r="C35" s="40" t="str">
        <f t="shared" si="5"/>
        <v>FF</v>
      </c>
      <c r="G35" s="46" t="str">
        <f t="shared" si="3"/>
        <v>20</v>
      </c>
      <c r="H35" s="47" t="s">
        <v>732</v>
      </c>
      <c r="I35" s="64"/>
      <c r="K35" s="57" t="str">
        <f t="shared" si="4"/>
        <v>20</v>
      </c>
      <c r="L35" s="60" t="s">
        <v>308</v>
      </c>
    </row>
    <row r="36" spans="1:12">
      <c r="A36" s="40" t="str">
        <f t="shared" si="2"/>
        <v/>
      </c>
      <c r="B36" s="34" t="str">
        <f t="shared" si="0"/>
        <v/>
      </c>
      <c r="C36" s="40" t="str">
        <f t="shared" si="5"/>
        <v>FF</v>
      </c>
      <c r="G36" s="46" t="str">
        <f t="shared" si="3"/>
        <v>21</v>
      </c>
      <c r="H36" s="47" t="s">
        <v>733</v>
      </c>
      <c r="I36" s="64"/>
      <c r="K36" s="57" t="str">
        <f t="shared" si="4"/>
        <v>21</v>
      </c>
      <c r="L36" s="60" t="s">
        <v>733</v>
      </c>
    </row>
    <row r="37" spans="1:12">
      <c r="A37" s="40" t="str">
        <f t="shared" si="2"/>
        <v/>
      </c>
      <c r="B37" s="34" t="str">
        <f t="shared" si="0"/>
        <v/>
      </c>
      <c r="C37" s="40" t="str">
        <f t="shared" si="5"/>
        <v>FF</v>
      </c>
      <c r="G37" s="46" t="str">
        <f t="shared" si="3"/>
        <v>22</v>
      </c>
      <c r="H37" s="47" t="s">
        <v>734</v>
      </c>
      <c r="I37" s="64"/>
      <c r="K37" s="57" t="str">
        <f t="shared" si="4"/>
        <v>22</v>
      </c>
      <c r="L37" s="60" t="s">
        <v>734</v>
      </c>
    </row>
    <row r="38" spans="1:12">
      <c r="A38" s="40" t="str">
        <f t="shared" si="2"/>
        <v/>
      </c>
      <c r="B38" s="34" t="str">
        <f t="shared" si="0"/>
        <v/>
      </c>
      <c r="C38" s="40" t="str">
        <f t="shared" si="5"/>
        <v>FF</v>
      </c>
      <c r="G38" s="46" t="str">
        <f t="shared" si="3"/>
        <v>23</v>
      </c>
      <c r="H38" s="47" t="s">
        <v>735</v>
      </c>
      <c r="I38" s="64"/>
      <c r="K38" s="57" t="str">
        <f t="shared" si="4"/>
        <v>23</v>
      </c>
      <c r="L38" s="60" t="s">
        <v>735</v>
      </c>
    </row>
    <row r="39" spans="1:12">
      <c r="A39" s="40" t="str">
        <f t="shared" si="2"/>
        <v/>
      </c>
      <c r="B39" s="34" t="str">
        <f t="shared" si="0"/>
        <v/>
      </c>
      <c r="C39" s="40" t="str">
        <f t="shared" si="5"/>
        <v>FF</v>
      </c>
      <c r="G39" s="46" t="str">
        <f t="shared" si="3"/>
        <v>24</v>
      </c>
      <c r="H39" s="47" t="s">
        <v>736</v>
      </c>
      <c r="I39" s="64"/>
      <c r="K39" s="57" t="str">
        <f t="shared" si="4"/>
        <v>24</v>
      </c>
      <c r="L39" s="60" t="s">
        <v>636</v>
      </c>
    </row>
    <row r="40" spans="1:12">
      <c r="A40" s="40" t="str">
        <f t="shared" si="2"/>
        <v/>
      </c>
      <c r="B40" s="34" t="str">
        <f t="shared" si="0"/>
        <v/>
      </c>
      <c r="C40" s="40" t="str">
        <f t="shared" si="5"/>
        <v>FF</v>
      </c>
      <c r="G40" s="46" t="str">
        <f t="shared" si="3"/>
        <v>25</v>
      </c>
      <c r="H40" s="47" t="s">
        <v>737</v>
      </c>
      <c r="I40" s="64"/>
      <c r="K40" s="57" t="str">
        <f t="shared" si="4"/>
        <v>25</v>
      </c>
      <c r="L40" s="60" t="s">
        <v>634</v>
      </c>
    </row>
    <row r="41" spans="1:12">
      <c r="A41" s="40" t="str">
        <f t="shared" si="2"/>
        <v/>
      </c>
      <c r="B41" s="34" t="str">
        <f t="shared" si="0"/>
        <v/>
      </c>
      <c r="C41" s="40" t="str">
        <f t="shared" si="5"/>
        <v>FF</v>
      </c>
      <c r="G41" s="46" t="str">
        <f t="shared" si="3"/>
        <v>26</v>
      </c>
      <c r="H41" s="47" t="s">
        <v>738</v>
      </c>
      <c r="I41" s="64"/>
      <c r="K41" s="57" t="str">
        <f t="shared" si="4"/>
        <v>26</v>
      </c>
      <c r="L41" s="60" t="s">
        <v>738</v>
      </c>
    </row>
    <row r="42" spans="1:12">
      <c r="A42" s="40" t="str">
        <f t="shared" si="2"/>
        <v/>
      </c>
      <c r="B42" s="34" t="str">
        <f t="shared" si="0"/>
        <v/>
      </c>
      <c r="C42" s="40" t="str">
        <f t="shared" si="5"/>
        <v>FF</v>
      </c>
      <c r="G42" s="46" t="str">
        <f t="shared" si="3"/>
        <v>27</v>
      </c>
      <c r="H42" s="47" t="s">
        <v>739</v>
      </c>
      <c r="I42" s="64"/>
      <c r="K42" s="57" t="str">
        <f t="shared" si="4"/>
        <v>27</v>
      </c>
      <c r="L42" s="60" t="s">
        <v>739</v>
      </c>
    </row>
    <row r="43" spans="1:12">
      <c r="A43" s="40" t="str">
        <f t="shared" si="2"/>
        <v/>
      </c>
      <c r="B43" s="34" t="str">
        <f t="shared" si="0"/>
        <v/>
      </c>
      <c r="C43" s="40" t="str">
        <f t="shared" si="5"/>
        <v>FF</v>
      </c>
      <c r="G43" s="46" t="str">
        <f t="shared" si="3"/>
        <v>28</v>
      </c>
      <c r="H43" s="47" t="s">
        <v>740</v>
      </c>
      <c r="I43" s="64"/>
      <c r="K43" s="57" t="str">
        <f t="shared" si="4"/>
        <v>28</v>
      </c>
      <c r="L43" s="60" t="s">
        <v>740</v>
      </c>
    </row>
    <row r="44" spans="1:12">
      <c r="A44" s="40" t="str">
        <f t="shared" si="2"/>
        <v/>
      </c>
      <c r="B44" s="34" t="str">
        <f t="shared" si="0"/>
        <v/>
      </c>
      <c r="C44" s="40" t="str">
        <f t="shared" si="5"/>
        <v>FF</v>
      </c>
      <c r="G44" s="46" t="str">
        <f t="shared" si="3"/>
        <v>29</v>
      </c>
      <c r="H44" s="47" t="s">
        <v>635</v>
      </c>
      <c r="I44" s="64"/>
      <c r="K44" s="57" t="str">
        <f t="shared" si="4"/>
        <v>29</v>
      </c>
      <c r="L44" s="60" t="s">
        <v>635</v>
      </c>
    </row>
    <row r="45" spans="1:12">
      <c r="A45" s="40" t="str">
        <f t="shared" si="2"/>
        <v/>
      </c>
      <c r="B45" s="34" t="str">
        <f t="shared" si="0"/>
        <v/>
      </c>
      <c r="C45" s="40" t="str">
        <f t="shared" si="5"/>
        <v>FF</v>
      </c>
      <c r="G45" s="46" t="str">
        <f t="shared" si="3"/>
        <v>2A</v>
      </c>
      <c r="H45" s="47" t="s">
        <v>741</v>
      </c>
      <c r="I45" s="64"/>
      <c r="K45" s="57" t="str">
        <f t="shared" si="4"/>
        <v>2A</v>
      </c>
      <c r="L45" s="60" t="s">
        <v>741</v>
      </c>
    </row>
    <row r="46" spans="1:12">
      <c r="A46" s="40" t="str">
        <f t="shared" si="2"/>
        <v/>
      </c>
      <c r="B46" s="34" t="str">
        <f t="shared" si="0"/>
        <v/>
      </c>
      <c r="C46" s="40" t="str">
        <f t="shared" si="5"/>
        <v>FF</v>
      </c>
      <c r="G46" s="46" t="str">
        <f t="shared" si="3"/>
        <v>2B</v>
      </c>
      <c r="H46" s="47" t="s">
        <v>709</v>
      </c>
      <c r="I46" s="64"/>
      <c r="K46" s="57" t="str">
        <f t="shared" si="4"/>
        <v>2B</v>
      </c>
      <c r="L46" s="60" t="s">
        <v>709</v>
      </c>
    </row>
    <row r="47" spans="1:12">
      <c r="A47" s="40" t="str">
        <f t="shared" si="2"/>
        <v/>
      </c>
      <c r="B47" s="34" t="str">
        <f t="shared" si="0"/>
        <v/>
      </c>
      <c r="C47" s="40" t="str">
        <f t="shared" si="5"/>
        <v>FF</v>
      </c>
      <c r="G47" s="46" t="str">
        <f t="shared" si="3"/>
        <v>2C</v>
      </c>
      <c r="H47" s="47" t="s">
        <v>742</v>
      </c>
      <c r="I47" s="64"/>
      <c r="K47" s="57" t="str">
        <f t="shared" si="4"/>
        <v>2C</v>
      </c>
      <c r="L47" s="60" t="s">
        <v>742</v>
      </c>
    </row>
    <row r="48" spans="1:12">
      <c r="A48" s="40" t="str">
        <f t="shared" si="2"/>
        <v/>
      </c>
      <c r="B48" s="34" t="str">
        <f t="shared" si="0"/>
        <v/>
      </c>
      <c r="C48" s="40" t="str">
        <f t="shared" si="5"/>
        <v>FF</v>
      </c>
      <c r="G48" s="46" t="str">
        <f t="shared" si="3"/>
        <v>2D</v>
      </c>
      <c r="H48" s="47" t="s">
        <v>743</v>
      </c>
      <c r="I48" s="64"/>
      <c r="K48" s="57" t="str">
        <f t="shared" si="4"/>
        <v>2D</v>
      </c>
      <c r="L48" s="60" t="s">
        <v>834</v>
      </c>
    </row>
    <row r="49" spans="1:12">
      <c r="A49" s="40" t="str">
        <f t="shared" si="2"/>
        <v/>
      </c>
      <c r="B49" s="34" t="str">
        <f t="shared" si="0"/>
        <v/>
      </c>
      <c r="C49" s="40" t="str">
        <f t="shared" si="5"/>
        <v>FF</v>
      </c>
      <c r="G49" s="46" t="str">
        <f t="shared" si="3"/>
        <v>2E</v>
      </c>
      <c r="H49" s="47" t="s">
        <v>744</v>
      </c>
      <c r="I49" s="64"/>
      <c r="K49" s="57" t="str">
        <f t="shared" si="4"/>
        <v>2E</v>
      </c>
      <c r="L49" s="60" t="s">
        <v>744</v>
      </c>
    </row>
    <row r="50" spans="1:12">
      <c r="A50" s="40" t="str">
        <f t="shared" si="2"/>
        <v/>
      </c>
      <c r="B50" s="34" t="str">
        <f t="shared" si="0"/>
        <v/>
      </c>
      <c r="C50" s="40" t="str">
        <f t="shared" si="5"/>
        <v>FF</v>
      </c>
      <c r="G50" s="46" t="str">
        <f t="shared" si="3"/>
        <v>2F</v>
      </c>
      <c r="H50" s="47" t="s">
        <v>745</v>
      </c>
      <c r="I50" s="64"/>
      <c r="K50" s="57" t="str">
        <f t="shared" si="4"/>
        <v>2F</v>
      </c>
      <c r="L50" s="60" t="s">
        <v>745</v>
      </c>
    </row>
    <row r="51" spans="1:12">
      <c r="A51" s="40" t="str">
        <f t="shared" si="2"/>
        <v/>
      </c>
      <c r="B51" s="34" t="str">
        <f t="shared" si="0"/>
        <v/>
      </c>
      <c r="C51" s="40" t="str">
        <f t="shared" si="5"/>
        <v>FF</v>
      </c>
      <c r="G51" s="46" t="str">
        <f t="shared" si="3"/>
        <v>30</v>
      </c>
      <c r="H51" s="47" t="s">
        <v>746</v>
      </c>
      <c r="I51" s="64"/>
      <c r="K51" s="57" t="str">
        <f t="shared" si="4"/>
        <v>30</v>
      </c>
      <c r="L51" s="60" t="s">
        <v>746</v>
      </c>
    </row>
    <row r="52" spans="1:12">
      <c r="A52" s="40" t="str">
        <f t="shared" si="2"/>
        <v/>
      </c>
      <c r="B52" s="34" t="str">
        <f t="shared" si="0"/>
        <v/>
      </c>
      <c r="C52" s="40" t="str">
        <f t="shared" si="5"/>
        <v>FF</v>
      </c>
      <c r="G52" s="46" t="str">
        <f t="shared" si="3"/>
        <v>31</v>
      </c>
      <c r="H52" s="47" t="s">
        <v>747</v>
      </c>
      <c r="I52" s="64"/>
      <c r="K52" s="57" t="str">
        <f t="shared" si="4"/>
        <v>31</v>
      </c>
      <c r="L52" s="60" t="s">
        <v>747</v>
      </c>
    </row>
    <row r="53" spans="1:12">
      <c r="A53" s="40" t="str">
        <f t="shared" si="2"/>
        <v/>
      </c>
      <c r="B53" s="34" t="str">
        <f t="shared" si="0"/>
        <v/>
      </c>
      <c r="C53" s="40" t="str">
        <f t="shared" si="5"/>
        <v>FF</v>
      </c>
      <c r="G53" s="46" t="str">
        <f t="shared" si="3"/>
        <v>32</v>
      </c>
      <c r="H53" s="47" t="s">
        <v>748</v>
      </c>
      <c r="I53" s="64"/>
      <c r="K53" s="57" t="str">
        <f t="shared" si="4"/>
        <v>32</v>
      </c>
      <c r="L53" s="60" t="s">
        <v>748</v>
      </c>
    </row>
    <row r="54" spans="1:12">
      <c r="A54" s="40" t="str">
        <f t="shared" si="2"/>
        <v/>
      </c>
      <c r="B54" s="34" t="str">
        <f t="shared" si="0"/>
        <v/>
      </c>
      <c r="C54" s="40" t="str">
        <f t="shared" si="5"/>
        <v>FF</v>
      </c>
      <c r="G54" s="46" t="str">
        <f t="shared" si="3"/>
        <v>33</v>
      </c>
      <c r="H54" s="47" t="s">
        <v>749</v>
      </c>
      <c r="I54" s="64"/>
      <c r="K54" s="57" t="str">
        <f t="shared" si="4"/>
        <v>33</v>
      </c>
      <c r="L54" s="60" t="s">
        <v>749</v>
      </c>
    </row>
    <row r="55" spans="1:12">
      <c r="A55" s="40" t="str">
        <f t="shared" si="2"/>
        <v/>
      </c>
      <c r="B55" s="34" t="str">
        <f t="shared" si="0"/>
        <v/>
      </c>
      <c r="C55" s="40" t="str">
        <f t="shared" si="5"/>
        <v>FF</v>
      </c>
      <c r="G55" s="46" t="str">
        <f t="shared" si="3"/>
        <v>34</v>
      </c>
      <c r="H55" s="47" t="s">
        <v>750</v>
      </c>
      <c r="I55" s="64"/>
      <c r="K55" s="57" t="str">
        <f t="shared" si="4"/>
        <v>34</v>
      </c>
      <c r="L55" s="60" t="s">
        <v>750</v>
      </c>
    </row>
    <row r="56" spans="1:12">
      <c r="A56" s="40" t="str">
        <f t="shared" si="2"/>
        <v/>
      </c>
      <c r="B56" s="34" t="str">
        <f t="shared" si="0"/>
        <v/>
      </c>
      <c r="C56" s="40" t="str">
        <f t="shared" si="5"/>
        <v>FF</v>
      </c>
      <c r="G56" s="46" t="str">
        <f t="shared" si="3"/>
        <v>35</v>
      </c>
      <c r="H56" s="47" t="s">
        <v>751</v>
      </c>
      <c r="I56" s="64"/>
      <c r="K56" s="57" t="str">
        <f t="shared" si="4"/>
        <v>35</v>
      </c>
      <c r="L56" s="60" t="s">
        <v>751</v>
      </c>
    </row>
    <row r="57" spans="1:12">
      <c r="A57" s="40" t="str">
        <f t="shared" si="2"/>
        <v/>
      </c>
      <c r="B57" s="34" t="str">
        <f t="shared" si="0"/>
        <v/>
      </c>
      <c r="C57" s="40" t="str">
        <f t="shared" si="5"/>
        <v>FF</v>
      </c>
      <c r="G57" s="46" t="str">
        <f t="shared" si="3"/>
        <v>36</v>
      </c>
      <c r="H57" s="47" t="s">
        <v>752</v>
      </c>
      <c r="I57" s="64"/>
      <c r="K57" s="57" t="str">
        <f t="shared" si="4"/>
        <v>36</v>
      </c>
      <c r="L57" s="60" t="s">
        <v>835</v>
      </c>
    </row>
    <row r="58" spans="1:12">
      <c r="A58" s="40" t="str">
        <f t="shared" si="2"/>
        <v/>
      </c>
      <c r="B58" s="34" t="str">
        <f t="shared" si="0"/>
        <v/>
      </c>
      <c r="C58" s="40" t="str">
        <f t="shared" si="5"/>
        <v>FF</v>
      </c>
      <c r="G58" s="46" t="str">
        <f t="shared" si="3"/>
        <v>37</v>
      </c>
      <c r="H58" s="47" t="s">
        <v>753</v>
      </c>
      <c r="I58" s="64"/>
      <c r="K58" s="57" t="str">
        <f t="shared" si="4"/>
        <v>37</v>
      </c>
      <c r="L58" s="60" t="s">
        <v>753</v>
      </c>
    </row>
    <row r="59" spans="1:12">
      <c r="A59" s="40" t="str">
        <f t="shared" si="2"/>
        <v/>
      </c>
      <c r="B59" s="34" t="str">
        <f t="shared" si="0"/>
        <v/>
      </c>
      <c r="C59" s="40" t="str">
        <f t="shared" si="5"/>
        <v>FF</v>
      </c>
      <c r="G59" s="46" t="str">
        <f t="shared" si="3"/>
        <v>38</v>
      </c>
      <c r="H59" s="47" t="s">
        <v>754</v>
      </c>
      <c r="I59" s="64"/>
      <c r="K59" s="57" t="str">
        <f t="shared" si="4"/>
        <v>38</v>
      </c>
      <c r="L59" s="60" t="s">
        <v>754</v>
      </c>
    </row>
    <row r="60" spans="1:12">
      <c r="A60" s="40" t="str">
        <f t="shared" si="2"/>
        <v/>
      </c>
      <c r="B60" s="34" t="str">
        <f t="shared" si="0"/>
        <v/>
      </c>
      <c r="C60" s="40" t="str">
        <f t="shared" si="5"/>
        <v>FF</v>
      </c>
      <c r="G60" s="46" t="str">
        <f t="shared" si="3"/>
        <v>39</v>
      </c>
      <c r="H60" s="47" t="s">
        <v>755</v>
      </c>
      <c r="I60" s="64"/>
      <c r="K60" s="57" t="str">
        <f t="shared" si="4"/>
        <v>39</v>
      </c>
      <c r="L60" s="60" t="s">
        <v>755</v>
      </c>
    </row>
    <row r="61" spans="1:12">
      <c r="A61" s="40" t="str">
        <f t="shared" si="2"/>
        <v/>
      </c>
      <c r="B61" s="34" t="str">
        <f t="shared" si="0"/>
        <v/>
      </c>
      <c r="C61" s="40" t="str">
        <f t="shared" si="5"/>
        <v>FF</v>
      </c>
      <c r="G61" s="46" t="str">
        <f t="shared" si="3"/>
        <v>3A</v>
      </c>
      <c r="H61" s="47" t="s">
        <v>756</v>
      </c>
      <c r="I61" s="64"/>
      <c r="K61" s="57" t="str">
        <f t="shared" si="4"/>
        <v>3A</v>
      </c>
      <c r="L61" s="60" t="s">
        <v>756</v>
      </c>
    </row>
    <row r="62" spans="1:12">
      <c r="A62" s="40" t="str">
        <f t="shared" si="2"/>
        <v/>
      </c>
      <c r="B62" s="34" t="str">
        <f t="shared" si="0"/>
        <v/>
      </c>
      <c r="C62" s="40" t="str">
        <f t="shared" si="5"/>
        <v>FF</v>
      </c>
      <c r="G62" s="46" t="str">
        <f t="shared" si="3"/>
        <v>3B</v>
      </c>
      <c r="H62" s="47" t="s">
        <v>757</v>
      </c>
      <c r="I62" s="64"/>
      <c r="K62" s="57" t="str">
        <f t="shared" si="4"/>
        <v>3B</v>
      </c>
      <c r="L62" s="60" t="s">
        <v>626</v>
      </c>
    </row>
    <row r="63" spans="1:12">
      <c r="A63" s="40" t="str">
        <f t="shared" si="2"/>
        <v/>
      </c>
      <c r="B63" s="34" t="str">
        <f t="shared" si="0"/>
        <v/>
      </c>
      <c r="C63" s="40" t="str">
        <f t="shared" si="5"/>
        <v>FF</v>
      </c>
      <c r="G63" s="46" t="str">
        <f t="shared" si="3"/>
        <v>3C</v>
      </c>
      <c r="H63" s="47" t="s">
        <v>758</v>
      </c>
      <c r="I63" s="64"/>
      <c r="K63" s="57" t="str">
        <f t="shared" si="4"/>
        <v>3C</v>
      </c>
      <c r="L63" s="60" t="s">
        <v>758</v>
      </c>
    </row>
    <row r="64" spans="1:12">
      <c r="A64" s="40" t="str">
        <f t="shared" si="2"/>
        <v/>
      </c>
      <c r="B64" s="34" t="str">
        <f t="shared" si="0"/>
        <v/>
      </c>
      <c r="C64" s="40" t="str">
        <f t="shared" si="5"/>
        <v>FF</v>
      </c>
      <c r="G64" s="46" t="str">
        <f t="shared" si="3"/>
        <v>3D</v>
      </c>
      <c r="H64" s="47" t="s">
        <v>637</v>
      </c>
      <c r="I64" s="64"/>
      <c r="K64" s="57" t="str">
        <f t="shared" si="4"/>
        <v>3D</v>
      </c>
      <c r="L64" s="60" t="s">
        <v>836</v>
      </c>
    </row>
    <row r="65" spans="1:12">
      <c r="A65" s="40" t="str">
        <f t="shared" si="2"/>
        <v/>
      </c>
      <c r="B65" s="34" t="str">
        <f t="shared" si="0"/>
        <v/>
      </c>
      <c r="C65" s="40" t="str">
        <f t="shared" si="5"/>
        <v>FF</v>
      </c>
      <c r="G65" s="46" t="str">
        <f t="shared" si="3"/>
        <v>3E</v>
      </c>
      <c r="H65" s="47" t="s">
        <v>759</v>
      </c>
      <c r="I65" s="64"/>
      <c r="K65" s="57" t="str">
        <f t="shared" si="4"/>
        <v>3E</v>
      </c>
      <c r="L65" s="60" t="s">
        <v>759</v>
      </c>
    </row>
    <row r="66" spans="1:12">
      <c r="A66" s="40" t="str">
        <f t="shared" si="2"/>
        <v/>
      </c>
      <c r="B66" s="34" t="str">
        <f t="shared" si="0"/>
        <v/>
      </c>
      <c r="C66" s="40" t="str">
        <f t="shared" si="5"/>
        <v>FF</v>
      </c>
      <c r="G66" s="46" t="str">
        <f t="shared" si="3"/>
        <v>3F</v>
      </c>
      <c r="H66" s="47" t="s">
        <v>309</v>
      </c>
      <c r="I66" s="64"/>
      <c r="K66" s="57" t="str">
        <f t="shared" si="4"/>
        <v>3F</v>
      </c>
      <c r="L66" s="60" t="s">
        <v>309</v>
      </c>
    </row>
    <row r="67" spans="1:12">
      <c r="A67" s="40" t="str">
        <f t="shared" si="2"/>
        <v/>
      </c>
      <c r="B67" s="34" t="str">
        <f t="shared" ref="B67:B130" si="6">INDEX($I:$I,ROW())&amp;""</f>
        <v/>
      </c>
      <c r="C67" s="40" t="str">
        <f t="shared" si="5"/>
        <v>FF</v>
      </c>
      <c r="G67" s="46" t="str">
        <f t="shared" si="3"/>
        <v>40</v>
      </c>
      <c r="H67" s="47" t="s">
        <v>760</v>
      </c>
      <c r="I67" s="64"/>
      <c r="K67" s="57" t="str">
        <f t="shared" si="4"/>
        <v>40</v>
      </c>
      <c r="L67" s="60" t="s">
        <v>760</v>
      </c>
    </row>
    <row r="68" spans="1:12">
      <c r="A68" s="40" t="str">
        <f t="shared" ref="A68:A131" si="7">IF(AND(LEN(B68),C68="FF"),0,IF(C68="FF","",1))</f>
        <v/>
      </c>
      <c r="B68" s="34" t="str">
        <f t="shared" si="6"/>
        <v/>
      </c>
      <c r="C68" s="40" t="str">
        <f t="shared" si="5"/>
        <v>FF</v>
      </c>
      <c r="G68" s="46" t="str">
        <f t="shared" ref="G68:G131" si="8">DEC2HEX(ROW()-3,2)</f>
        <v>41</v>
      </c>
      <c r="H68" s="47" t="s">
        <v>761</v>
      </c>
      <c r="I68" s="64"/>
      <c r="K68" s="57" t="str">
        <f t="shared" ref="K68:K131" si="9">DEC2HEX(ROW()-3,2)</f>
        <v>41</v>
      </c>
      <c r="L68" s="60" t="s">
        <v>761</v>
      </c>
    </row>
    <row r="69" spans="1:12">
      <c r="A69" s="40" t="str">
        <f t="shared" si="7"/>
        <v/>
      </c>
      <c r="B69" s="34" t="str">
        <f t="shared" si="6"/>
        <v/>
      </c>
      <c r="C69" s="40" t="str">
        <f t="shared" si="5"/>
        <v>FF</v>
      </c>
      <c r="G69" s="46" t="str">
        <f t="shared" si="8"/>
        <v>42</v>
      </c>
      <c r="H69" s="47" t="s">
        <v>762</v>
      </c>
      <c r="I69" s="64"/>
      <c r="K69" s="57" t="str">
        <f t="shared" si="9"/>
        <v>42</v>
      </c>
      <c r="L69" s="60" t="s">
        <v>762</v>
      </c>
    </row>
    <row r="70" spans="1:12">
      <c r="A70" s="40" t="str">
        <f t="shared" si="7"/>
        <v/>
      </c>
      <c r="B70" s="34" t="str">
        <f t="shared" si="6"/>
        <v/>
      </c>
      <c r="C70" s="40" t="str">
        <f t="shared" si="5"/>
        <v>FF</v>
      </c>
      <c r="G70" s="46" t="str">
        <f t="shared" si="8"/>
        <v>43</v>
      </c>
      <c r="H70" s="47" t="s">
        <v>763</v>
      </c>
      <c r="I70" s="64"/>
      <c r="K70" s="57" t="str">
        <f t="shared" si="9"/>
        <v>43</v>
      </c>
      <c r="L70" s="60" t="s">
        <v>763</v>
      </c>
    </row>
    <row r="71" spans="1:12">
      <c r="A71" s="40" t="str">
        <f t="shared" si="7"/>
        <v/>
      </c>
      <c r="B71" s="34" t="str">
        <f t="shared" si="6"/>
        <v/>
      </c>
      <c r="C71" s="40" t="str">
        <f t="shared" si="5"/>
        <v>FF</v>
      </c>
      <c r="G71" s="46" t="str">
        <f t="shared" si="8"/>
        <v>44</v>
      </c>
      <c r="H71" s="47" t="s">
        <v>764</v>
      </c>
      <c r="I71" s="64"/>
      <c r="K71" s="57" t="str">
        <f t="shared" si="9"/>
        <v>44</v>
      </c>
      <c r="L71" s="60" t="s">
        <v>764</v>
      </c>
    </row>
    <row r="72" spans="1:12">
      <c r="A72" s="40" t="str">
        <f t="shared" si="7"/>
        <v/>
      </c>
      <c r="B72" s="34" t="str">
        <f t="shared" si="6"/>
        <v/>
      </c>
      <c r="C72" s="40" t="str">
        <f t="shared" si="5"/>
        <v>FF</v>
      </c>
      <c r="G72" s="46" t="str">
        <f t="shared" si="8"/>
        <v>45</v>
      </c>
      <c r="H72" s="47" t="s">
        <v>765</v>
      </c>
      <c r="I72" s="64"/>
      <c r="K72" s="57" t="str">
        <f t="shared" si="9"/>
        <v>45</v>
      </c>
      <c r="L72" s="60" t="s">
        <v>765</v>
      </c>
    </row>
    <row r="73" spans="1:12">
      <c r="A73" s="40" t="str">
        <f t="shared" si="7"/>
        <v/>
      </c>
      <c r="B73" s="34" t="str">
        <f t="shared" si="6"/>
        <v/>
      </c>
      <c r="C73" s="40" t="str">
        <f t="shared" si="5"/>
        <v>FF</v>
      </c>
      <c r="G73" s="46" t="str">
        <f t="shared" si="8"/>
        <v>46</v>
      </c>
      <c r="H73" s="47" t="s">
        <v>766</v>
      </c>
      <c r="I73" s="64"/>
      <c r="K73" s="57" t="str">
        <f t="shared" si="9"/>
        <v>46</v>
      </c>
      <c r="L73" s="60" t="s">
        <v>837</v>
      </c>
    </row>
    <row r="74" spans="1:12">
      <c r="A74" s="40" t="str">
        <f t="shared" si="7"/>
        <v/>
      </c>
      <c r="B74" s="34" t="str">
        <f t="shared" si="6"/>
        <v/>
      </c>
      <c r="C74" s="40" t="str">
        <f t="shared" ref="C74:C137" si="10">IFERROR(IF(LEN(B74)=0,"FF",INDEX($K:$K,MATCH(B74,$L:$L,0))),"FF")</f>
        <v>FF</v>
      </c>
      <c r="G74" s="46" t="str">
        <f t="shared" si="8"/>
        <v>47</v>
      </c>
      <c r="H74" s="47" t="s">
        <v>767</v>
      </c>
      <c r="I74" s="64"/>
      <c r="K74" s="57" t="str">
        <f t="shared" si="9"/>
        <v>47</v>
      </c>
      <c r="L74" s="60" t="s">
        <v>767</v>
      </c>
    </row>
    <row r="75" spans="1:12">
      <c r="A75" s="40" t="str">
        <f t="shared" si="7"/>
        <v/>
      </c>
      <c r="B75" s="34" t="str">
        <f t="shared" si="6"/>
        <v/>
      </c>
      <c r="C75" s="40" t="str">
        <f t="shared" si="10"/>
        <v>FF</v>
      </c>
      <c r="G75" s="46" t="str">
        <f t="shared" si="8"/>
        <v>48</v>
      </c>
      <c r="H75" s="47" t="s">
        <v>768</v>
      </c>
      <c r="I75" s="64"/>
      <c r="K75" s="57" t="str">
        <f t="shared" si="9"/>
        <v>48</v>
      </c>
      <c r="L75" s="60" t="s">
        <v>768</v>
      </c>
    </row>
    <row r="76" spans="1:12">
      <c r="A76" s="40" t="str">
        <f t="shared" si="7"/>
        <v/>
      </c>
      <c r="B76" s="34" t="str">
        <f t="shared" si="6"/>
        <v/>
      </c>
      <c r="C76" s="40" t="str">
        <f t="shared" si="10"/>
        <v>FF</v>
      </c>
      <c r="G76" s="46" t="str">
        <f t="shared" si="8"/>
        <v>49</v>
      </c>
      <c r="H76" s="47" t="s">
        <v>769</v>
      </c>
      <c r="I76" s="64"/>
      <c r="K76" s="57" t="str">
        <f t="shared" si="9"/>
        <v>49</v>
      </c>
      <c r="L76" s="60" t="s">
        <v>769</v>
      </c>
    </row>
    <row r="77" spans="1:12">
      <c r="A77" s="40" t="str">
        <f t="shared" si="7"/>
        <v/>
      </c>
      <c r="B77" s="34" t="str">
        <f t="shared" si="6"/>
        <v/>
      </c>
      <c r="C77" s="40" t="str">
        <f t="shared" si="10"/>
        <v>FF</v>
      </c>
      <c r="G77" s="46" t="str">
        <f t="shared" si="8"/>
        <v>4A</v>
      </c>
      <c r="H77" s="47" t="s">
        <v>770</v>
      </c>
      <c r="I77" s="64"/>
      <c r="K77" s="57" t="str">
        <f t="shared" si="9"/>
        <v>4A</v>
      </c>
      <c r="L77" s="60" t="s">
        <v>770</v>
      </c>
    </row>
    <row r="78" spans="1:12">
      <c r="A78" s="40" t="str">
        <f t="shared" si="7"/>
        <v/>
      </c>
      <c r="B78" s="34" t="str">
        <f t="shared" si="6"/>
        <v/>
      </c>
      <c r="C78" s="40" t="str">
        <f t="shared" si="10"/>
        <v>FF</v>
      </c>
      <c r="G78" s="46" t="str">
        <f t="shared" si="8"/>
        <v>4B</v>
      </c>
      <c r="H78" s="47" t="s">
        <v>771</v>
      </c>
      <c r="I78" s="64"/>
      <c r="K78" s="57" t="str">
        <f t="shared" si="9"/>
        <v>4B</v>
      </c>
      <c r="L78" s="60" t="s">
        <v>771</v>
      </c>
    </row>
    <row r="79" spans="1:12">
      <c r="A79" s="40" t="str">
        <f t="shared" si="7"/>
        <v/>
      </c>
      <c r="B79" s="34" t="str">
        <f t="shared" si="6"/>
        <v/>
      </c>
      <c r="C79" s="40" t="str">
        <f t="shared" si="10"/>
        <v>FF</v>
      </c>
      <c r="G79" s="46" t="str">
        <f t="shared" si="8"/>
        <v>4C</v>
      </c>
      <c r="H79" s="47" t="s">
        <v>772</v>
      </c>
      <c r="I79" s="64"/>
      <c r="K79" s="57" t="str">
        <f t="shared" si="9"/>
        <v>4C</v>
      </c>
      <c r="L79" s="60" t="s">
        <v>772</v>
      </c>
    </row>
    <row r="80" spans="1:12">
      <c r="A80" s="40" t="str">
        <f t="shared" si="7"/>
        <v/>
      </c>
      <c r="B80" s="34" t="str">
        <f t="shared" si="6"/>
        <v/>
      </c>
      <c r="C80" s="40" t="str">
        <f t="shared" si="10"/>
        <v>FF</v>
      </c>
      <c r="G80" s="46" t="str">
        <f t="shared" si="8"/>
        <v>4D</v>
      </c>
      <c r="H80" s="47" t="s">
        <v>773</v>
      </c>
      <c r="I80" s="64"/>
      <c r="K80" s="57" t="str">
        <f t="shared" si="9"/>
        <v>4D</v>
      </c>
      <c r="L80" s="60" t="s">
        <v>773</v>
      </c>
    </row>
    <row r="81" spans="1:12">
      <c r="A81" s="40" t="str">
        <f t="shared" si="7"/>
        <v/>
      </c>
      <c r="B81" s="34" t="str">
        <f t="shared" si="6"/>
        <v/>
      </c>
      <c r="C81" s="40" t="str">
        <f t="shared" si="10"/>
        <v>FF</v>
      </c>
      <c r="G81" s="46" t="str">
        <f t="shared" si="8"/>
        <v>4E</v>
      </c>
      <c r="H81" s="47" t="s">
        <v>774</v>
      </c>
      <c r="I81" s="64"/>
      <c r="K81" s="57" t="str">
        <f t="shared" si="9"/>
        <v>4E</v>
      </c>
      <c r="L81" s="60" t="s">
        <v>774</v>
      </c>
    </row>
    <row r="82" spans="1:12">
      <c r="A82" s="40" t="str">
        <f t="shared" si="7"/>
        <v/>
      </c>
      <c r="B82" s="34" t="str">
        <f t="shared" si="6"/>
        <v/>
      </c>
      <c r="C82" s="40" t="str">
        <f t="shared" si="10"/>
        <v>FF</v>
      </c>
      <c r="G82" s="46" t="str">
        <f t="shared" si="8"/>
        <v>4F</v>
      </c>
      <c r="H82" s="47" t="s">
        <v>775</v>
      </c>
      <c r="I82" s="64"/>
      <c r="K82" s="57" t="str">
        <f t="shared" si="9"/>
        <v>4F</v>
      </c>
      <c r="L82" s="60" t="s">
        <v>775</v>
      </c>
    </row>
    <row r="83" spans="1:12">
      <c r="A83" s="40" t="str">
        <f t="shared" si="7"/>
        <v/>
      </c>
      <c r="B83" s="34" t="str">
        <f t="shared" si="6"/>
        <v/>
      </c>
      <c r="C83" s="40" t="str">
        <f t="shared" si="10"/>
        <v>FF</v>
      </c>
      <c r="G83" s="46" t="str">
        <f t="shared" si="8"/>
        <v>50</v>
      </c>
      <c r="H83" s="47" t="s">
        <v>638</v>
      </c>
      <c r="I83" s="64"/>
      <c r="K83" s="57" t="str">
        <f t="shared" si="9"/>
        <v>50</v>
      </c>
      <c r="L83" s="60" t="s">
        <v>638</v>
      </c>
    </row>
    <row r="84" spans="1:12">
      <c r="A84" s="40" t="str">
        <f t="shared" si="7"/>
        <v/>
      </c>
      <c r="B84" s="34" t="str">
        <f t="shared" si="6"/>
        <v/>
      </c>
      <c r="C84" s="40" t="str">
        <f t="shared" si="10"/>
        <v>FF</v>
      </c>
      <c r="G84" s="46" t="str">
        <f t="shared" si="8"/>
        <v>51</v>
      </c>
      <c r="H84" s="47" t="s">
        <v>639</v>
      </c>
      <c r="I84" s="64"/>
      <c r="K84" s="57" t="str">
        <f t="shared" si="9"/>
        <v>51</v>
      </c>
      <c r="L84" s="60" t="s">
        <v>639</v>
      </c>
    </row>
    <row r="85" spans="1:12">
      <c r="A85" s="40" t="str">
        <f t="shared" si="7"/>
        <v/>
      </c>
      <c r="B85" s="34" t="str">
        <f t="shared" si="6"/>
        <v/>
      </c>
      <c r="C85" s="40" t="str">
        <f t="shared" si="10"/>
        <v>FF</v>
      </c>
      <c r="G85" s="46" t="str">
        <f t="shared" si="8"/>
        <v>52</v>
      </c>
      <c r="H85" s="47" t="s">
        <v>640</v>
      </c>
      <c r="I85" s="64"/>
      <c r="K85" s="57" t="str">
        <f t="shared" si="9"/>
        <v>52</v>
      </c>
      <c r="L85" s="60" t="s">
        <v>640</v>
      </c>
    </row>
    <row r="86" spans="1:12">
      <c r="A86" s="40" t="str">
        <f t="shared" si="7"/>
        <v/>
      </c>
      <c r="B86" s="34" t="str">
        <f t="shared" si="6"/>
        <v/>
      </c>
      <c r="C86" s="40" t="str">
        <f t="shared" si="10"/>
        <v>FF</v>
      </c>
      <c r="G86" s="46" t="str">
        <f t="shared" si="8"/>
        <v>53</v>
      </c>
      <c r="H86" s="47" t="s">
        <v>641</v>
      </c>
      <c r="I86" s="64"/>
      <c r="K86" s="57" t="str">
        <f t="shared" si="9"/>
        <v>53</v>
      </c>
      <c r="L86" s="60" t="s">
        <v>641</v>
      </c>
    </row>
    <row r="87" spans="1:12">
      <c r="A87" s="40" t="str">
        <f t="shared" si="7"/>
        <v/>
      </c>
      <c r="B87" s="34" t="str">
        <f t="shared" si="6"/>
        <v/>
      </c>
      <c r="C87" s="40" t="str">
        <f t="shared" si="10"/>
        <v>FF</v>
      </c>
      <c r="G87" s="46" t="str">
        <f t="shared" si="8"/>
        <v>54</v>
      </c>
      <c r="H87" s="47" t="s">
        <v>642</v>
      </c>
      <c r="I87" s="64"/>
      <c r="K87" s="57" t="str">
        <f t="shared" si="9"/>
        <v>54</v>
      </c>
      <c r="L87" s="60" t="s">
        <v>642</v>
      </c>
    </row>
    <row r="88" spans="1:12">
      <c r="A88" s="40" t="str">
        <f t="shared" si="7"/>
        <v/>
      </c>
      <c r="B88" s="34" t="str">
        <f t="shared" si="6"/>
        <v/>
      </c>
      <c r="C88" s="40" t="str">
        <f t="shared" si="10"/>
        <v>FF</v>
      </c>
      <c r="G88" s="46" t="str">
        <f t="shared" si="8"/>
        <v>55</v>
      </c>
      <c r="H88" s="47" t="s">
        <v>643</v>
      </c>
      <c r="I88" s="64"/>
      <c r="K88" s="57" t="str">
        <f t="shared" si="9"/>
        <v>55</v>
      </c>
      <c r="L88" s="60" t="s">
        <v>643</v>
      </c>
    </row>
    <row r="89" spans="1:12">
      <c r="A89" s="40" t="str">
        <f t="shared" si="7"/>
        <v/>
      </c>
      <c r="B89" s="34" t="str">
        <f t="shared" si="6"/>
        <v/>
      </c>
      <c r="C89" s="40" t="str">
        <f t="shared" si="10"/>
        <v>FF</v>
      </c>
      <c r="G89" s="46" t="str">
        <f t="shared" si="8"/>
        <v>56</v>
      </c>
      <c r="H89" s="47" t="s">
        <v>644</v>
      </c>
      <c r="I89" s="64"/>
      <c r="K89" s="57" t="str">
        <f t="shared" si="9"/>
        <v>56</v>
      </c>
      <c r="L89" s="60" t="s">
        <v>644</v>
      </c>
    </row>
    <row r="90" spans="1:12">
      <c r="A90" s="40" t="str">
        <f t="shared" si="7"/>
        <v/>
      </c>
      <c r="B90" s="34" t="str">
        <f t="shared" si="6"/>
        <v/>
      </c>
      <c r="C90" s="40" t="str">
        <f t="shared" si="10"/>
        <v>FF</v>
      </c>
      <c r="G90" s="46" t="str">
        <f t="shared" si="8"/>
        <v>57</v>
      </c>
      <c r="H90" s="47" t="s">
        <v>645</v>
      </c>
      <c r="I90" s="64"/>
      <c r="K90" s="57" t="str">
        <f t="shared" si="9"/>
        <v>57</v>
      </c>
      <c r="L90" s="60" t="s">
        <v>645</v>
      </c>
    </row>
    <row r="91" spans="1:12">
      <c r="A91" s="40" t="str">
        <f t="shared" si="7"/>
        <v/>
      </c>
      <c r="B91" s="34" t="str">
        <f t="shared" si="6"/>
        <v/>
      </c>
      <c r="C91" s="40" t="str">
        <f t="shared" si="10"/>
        <v>FF</v>
      </c>
      <c r="G91" s="46" t="str">
        <f t="shared" si="8"/>
        <v>58</v>
      </c>
      <c r="H91" s="47" t="s">
        <v>646</v>
      </c>
      <c r="I91" s="64"/>
      <c r="K91" s="57" t="str">
        <f t="shared" si="9"/>
        <v>58</v>
      </c>
      <c r="L91" s="60" t="s">
        <v>646</v>
      </c>
    </row>
    <row r="92" spans="1:12">
      <c r="A92" s="40" t="str">
        <f t="shared" si="7"/>
        <v/>
      </c>
      <c r="B92" s="34" t="str">
        <f t="shared" si="6"/>
        <v/>
      </c>
      <c r="C92" s="40" t="str">
        <f t="shared" si="10"/>
        <v>FF</v>
      </c>
      <c r="G92" s="46" t="str">
        <f t="shared" si="8"/>
        <v>59</v>
      </c>
      <c r="H92" s="47" t="s">
        <v>647</v>
      </c>
      <c r="I92" s="64"/>
      <c r="K92" s="57" t="str">
        <f t="shared" si="9"/>
        <v>59</v>
      </c>
      <c r="L92" s="60" t="s">
        <v>647</v>
      </c>
    </row>
    <row r="93" spans="1:12">
      <c r="A93" s="40" t="str">
        <f t="shared" si="7"/>
        <v/>
      </c>
      <c r="B93" s="34" t="str">
        <f t="shared" si="6"/>
        <v/>
      </c>
      <c r="C93" s="40" t="str">
        <f t="shared" si="10"/>
        <v>FF</v>
      </c>
      <c r="G93" s="46" t="str">
        <f t="shared" si="8"/>
        <v>5A</v>
      </c>
      <c r="H93" s="47" t="s">
        <v>648</v>
      </c>
      <c r="I93" s="64"/>
      <c r="K93" s="57" t="str">
        <f t="shared" si="9"/>
        <v>5A</v>
      </c>
      <c r="L93" s="60" t="s">
        <v>648</v>
      </c>
    </row>
    <row r="94" spans="1:12">
      <c r="A94" s="40" t="str">
        <f t="shared" si="7"/>
        <v/>
      </c>
      <c r="B94" s="34" t="str">
        <f t="shared" si="6"/>
        <v/>
      </c>
      <c r="C94" s="40" t="str">
        <f t="shared" si="10"/>
        <v>FF</v>
      </c>
      <c r="G94" s="46" t="str">
        <f t="shared" si="8"/>
        <v>5B</v>
      </c>
      <c r="H94" s="47" t="s">
        <v>649</v>
      </c>
      <c r="I94" s="64"/>
      <c r="K94" s="57" t="str">
        <f t="shared" si="9"/>
        <v>5B</v>
      </c>
      <c r="L94" s="60" t="s">
        <v>649</v>
      </c>
    </row>
    <row r="95" spans="1:12">
      <c r="A95" s="40" t="str">
        <f t="shared" si="7"/>
        <v/>
      </c>
      <c r="B95" s="34" t="str">
        <f t="shared" si="6"/>
        <v/>
      </c>
      <c r="C95" s="40" t="str">
        <f t="shared" si="10"/>
        <v>FF</v>
      </c>
      <c r="G95" s="46" t="str">
        <f t="shared" si="8"/>
        <v>5C</v>
      </c>
      <c r="H95" s="47" t="s">
        <v>650</v>
      </c>
      <c r="I95" s="64"/>
      <c r="K95" s="57" t="str">
        <f t="shared" si="9"/>
        <v>5C</v>
      </c>
      <c r="L95" s="60" t="s">
        <v>650</v>
      </c>
    </row>
    <row r="96" spans="1:12">
      <c r="A96" s="40" t="str">
        <f t="shared" si="7"/>
        <v/>
      </c>
      <c r="B96" s="34" t="str">
        <f t="shared" si="6"/>
        <v/>
      </c>
      <c r="C96" s="40" t="str">
        <f t="shared" si="10"/>
        <v>FF</v>
      </c>
      <c r="G96" s="46" t="str">
        <f t="shared" si="8"/>
        <v>5D</v>
      </c>
      <c r="H96" s="47" t="s">
        <v>651</v>
      </c>
      <c r="I96" s="64"/>
      <c r="K96" s="57" t="str">
        <f t="shared" si="9"/>
        <v>5D</v>
      </c>
      <c r="L96" s="60" t="s">
        <v>651</v>
      </c>
    </row>
    <row r="97" spans="1:12">
      <c r="A97" s="40" t="str">
        <f t="shared" si="7"/>
        <v/>
      </c>
      <c r="B97" s="34" t="str">
        <f t="shared" si="6"/>
        <v/>
      </c>
      <c r="C97" s="40" t="str">
        <f t="shared" si="10"/>
        <v>FF</v>
      </c>
      <c r="G97" s="46" t="str">
        <f t="shared" si="8"/>
        <v>5E</v>
      </c>
      <c r="H97" s="47" t="s">
        <v>618</v>
      </c>
      <c r="I97" s="64"/>
      <c r="K97" s="57" t="str">
        <f t="shared" si="9"/>
        <v>5E</v>
      </c>
      <c r="L97" s="60" t="s">
        <v>618</v>
      </c>
    </row>
    <row r="98" spans="1:12">
      <c r="A98" s="40" t="str">
        <f t="shared" si="7"/>
        <v/>
      </c>
      <c r="B98" s="34" t="str">
        <f t="shared" si="6"/>
        <v/>
      </c>
      <c r="C98" s="40" t="str">
        <f t="shared" si="10"/>
        <v>FF</v>
      </c>
      <c r="G98" s="46" t="str">
        <f t="shared" si="8"/>
        <v>5F</v>
      </c>
      <c r="H98" s="47" t="s">
        <v>652</v>
      </c>
      <c r="I98" s="64"/>
      <c r="K98" s="57" t="str">
        <f t="shared" si="9"/>
        <v>5F</v>
      </c>
      <c r="L98" s="60" t="s">
        <v>652</v>
      </c>
    </row>
    <row r="99" spans="1:12">
      <c r="A99" s="40" t="str">
        <f t="shared" si="7"/>
        <v/>
      </c>
      <c r="B99" s="34" t="str">
        <f t="shared" si="6"/>
        <v/>
      </c>
      <c r="C99" s="40" t="str">
        <f t="shared" si="10"/>
        <v>FF</v>
      </c>
      <c r="G99" s="46" t="str">
        <f t="shared" si="8"/>
        <v>60</v>
      </c>
      <c r="H99" s="47" t="s">
        <v>653</v>
      </c>
      <c r="I99" s="64"/>
      <c r="K99" s="57" t="str">
        <f t="shared" si="9"/>
        <v>60</v>
      </c>
      <c r="L99" s="60" t="s">
        <v>653</v>
      </c>
    </row>
    <row r="100" spans="1:12">
      <c r="A100" s="40" t="str">
        <f t="shared" si="7"/>
        <v/>
      </c>
      <c r="B100" s="34" t="str">
        <f t="shared" si="6"/>
        <v/>
      </c>
      <c r="C100" s="40" t="str">
        <f t="shared" si="10"/>
        <v>FF</v>
      </c>
      <c r="G100" s="46" t="str">
        <f t="shared" si="8"/>
        <v>61</v>
      </c>
      <c r="H100" s="47" t="s">
        <v>654</v>
      </c>
      <c r="I100" s="64"/>
      <c r="K100" s="57" t="str">
        <f t="shared" si="9"/>
        <v>61</v>
      </c>
      <c r="L100" s="60" t="s">
        <v>654</v>
      </c>
    </row>
    <row r="101" spans="1:12">
      <c r="A101" s="40" t="str">
        <f t="shared" si="7"/>
        <v/>
      </c>
      <c r="B101" s="34" t="str">
        <f t="shared" si="6"/>
        <v/>
      </c>
      <c r="C101" s="40" t="str">
        <f t="shared" si="10"/>
        <v>FF</v>
      </c>
      <c r="G101" s="46" t="str">
        <f t="shared" si="8"/>
        <v>62</v>
      </c>
      <c r="H101" s="47" t="s">
        <v>655</v>
      </c>
      <c r="I101" s="64"/>
      <c r="K101" s="57" t="str">
        <f t="shared" si="9"/>
        <v>62</v>
      </c>
      <c r="L101" s="60" t="s">
        <v>655</v>
      </c>
    </row>
    <row r="102" spans="1:12">
      <c r="A102" s="40" t="str">
        <f t="shared" si="7"/>
        <v/>
      </c>
      <c r="B102" s="34" t="str">
        <f t="shared" si="6"/>
        <v/>
      </c>
      <c r="C102" s="40" t="str">
        <f t="shared" si="10"/>
        <v>FF</v>
      </c>
      <c r="G102" s="46" t="str">
        <f t="shared" si="8"/>
        <v>63</v>
      </c>
      <c r="H102" s="47" t="s">
        <v>656</v>
      </c>
      <c r="I102" s="64"/>
      <c r="K102" s="57" t="str">
        <f t="shared" si="9"/>
        <v>63</v>
      </c>
      <c r="L102" s="60" t="s">
        <v>656</v>
      </c>
    </row>
    <row r="103" spans="1:12">
      <c r="A103" s="40" t="str">
        <f t="shared" si="7"/>
        <v/>
      </c>
      <c r="B103" s="34" t="str">
        <f t="shared" si="6"/>
        <v/>
      </c>
      <c r="C103" s="40" t="str">
        <f t="shared" si="10"/>
        <v>FF</v>
      </c>
      <c r="G103" s="46" t="str">
        <f t="shared" si="8"/>
        <v>64</v>
      </c>
      <c r="H103" s="47" t="s">
        <v>657</v>
      </c>
      <c r="I103" s="64"/>
      <c r="K103" s="57" t="str">
        <f t="shared" si="9"/>
        <v>64</v>
      </c>
      <c r="L103" s="60" t="s">
        <v>657</v>
      </c>
    </row>
    <row r="104" spans="1:12">
      <c r="A104" s="40" t="str">
        <f t="shared" si="7"/>
        <v/>
      </c>
      <c r="B104" s="34" t="str">
        <f t="shared" si="6"/>
        <v/>
      </c>
      <c r="C104" s="40" t="str">
        <f t="shared" si="10"/>
        <v>FF</v>
      </c>
      <c r="G104" s="46" t="str">
        <f t="shared" si="8"/>
        <v>65</v>
      </c>
      <c r="H104" s="47" t="s">
        <v>658</v>
      </c>
      <c r="I104" s="64"/>
      <c r="K104" s="57" t="str">
        <f t="shared" si="9"/>
        <v>65</v>
      </c>
      <c r="L104" s="60" t="s">
        <v>658</v>
      </c>
    </row>
    <row r="105" spans="1:12">
      <c r="A105" s="40" t="str">
        <f t="shared" si="7"/>
        <v/>
      </c>
      <c r="B105" s="34" t="str">
        <f t="shared" si="6"/>
        <v/>
      </c>
      <c r="C105" s="40" t="str">
        <f t="shared" si="10"/>
        <v>FF</v>
      </c>
      <c r="G105" s="46" t="str">
        <f t="shared" si="8"/>
        <v>66</v>
      </c>
      <c r="H105" s="47" t="s">
        <v>659</v>
      </c>
      <c r="I105" s="64"/>
      <c r="K105" s="57" t="str">
        <f t="shared" si="9"/>
        <v>66</v>
      </c>
      <c r="L105" s="60" t="s">
        <v>659</v>
      </c>
    </row>
    <row r="106" spans="1:12">
      <c r="A106" s="40" t="str">
        <f t="shared" si="7"/>
        <v/>
      </c>
      <c r="B106" s="34" t="str">
        <f t="shared" si="6"/>
        <v/>
      </c>
      <c r="C106" s="40" t="str">
        <f t="shared" si="10"/>
        <v>FF</v>
      </c>
      <c r="G106" s="46" t="str">
        <f t="shared" si="8"/>
        <v>67</v>
      </c>
      <c r="H106" s="47" t="s">
        <v>776</v>
      </c>
      <c r="I106" s="64"/>
      <c r="K106" s="57" t="str">
        <f t="shared" si="9"/>
        <v>67</v>
      </c>
      <c r="L106" s="60" t="s">
        <v>332</v>
      </c>
    </row>
    <row r="107" spans="1:12">
      <c r="A107" s="40" t="str">
        <f t="shared" si="7"/>
        <v/>
      </c>
      <c r="B107" s="34" t="str">
        <f t="shared" si="6"/>
        <v/>
      </c>
      <c r="C107" s="40" t="str">
        <f t="shared" si="10"/>
        <v>FF</v>
      </c>
      <c r="G107" s="46" t="str">
        <f t="shared" si="8"/>
        <v>68</v>
      </c>
      <c r="H107" s="47" t="s">
        <v>777</v>
      </c>
      <c r="I107" s="64"/>
      <c r="K107" s="57" t="str">
        <f t="shared" si="9"/>
        <v>68</v>
      </c>
      <c r="L107" s="60" t="s">
        <v>777</v>
      </c>
    </row>
    <row r="108" spans="1:12">
      <c r="A108" s="40" t="str">
        <f t="shared" si="7"/>
        <v/>
      </c>
      <c r="B108" s="34" t="str">
        <f t="shared" si="6"/>
        <v/>
      </c>
      <c r="C108" s="40" t="str">
        <f t="shared" si="10"/>
        <v>FF</v>
      </c>
      <c r="G108" s="46" t="str">
        <f t="shared" si="8"/>
        <v>69</v>
      </c>
      <c r="H108" s="47" t="s">
        <v>660</v>
      </c>
      <c r="I108" s="64"/>
      <c r="K108" s="57" t="str">
        <f t="shared" si="9"/>
        <v>69</v>
      </c>
      <c r="L108" s="60" t="s">
        <v>660</v>
      </c>
    </row>
    <row r="109" spans="1:12">
      <c r="A109" s="40" t="str">
        <f t="shared" si="7"/>
        <v/>
      </c>
      <c r="B109" s="34" t="str">
        <f t="shared" si="6"/>
        <v/>
      </c>
      <c r="C109" s="40" t="str">
        <f t="shared" si="10"/>
        <v>FF</v>
      </c>
      <c r="G109" s="46" t="str">
        <f t="shared" si="8"/>
        <v>6A</v>
      </c>
      <c r="H109" s="47" t="s">
        <v>661</v>
      </c>
      <c r="I109" s="64"/>
      <c r="K109" s="57" t="str">
        <f t="shared" si="9"/>
        <v>6A</v>
      </c>
      <c r="L109" s="60" t="s">
        <v>661</v>
      </c>
    </row>
    <row r="110" spans="1:12">
      <c r="A110" s="40" t="str">
        <f t="shared" si="7"/>
        <v/>
      </c>
      <c r="B110" s="34" t="str">
        <f t="shared" si="6"/>
        <v/>
      </c>
      <c r="C110" s="40" t="str">
        <f t="shared" si="10"/>
        <v>FF</v>
      </c>
      <c r="G110" s="46" t="str">
        <f t="shared" si="8"/>
        <v>6B</v>
      </c>
      <c r="H110" s="47" t="s">
        <v>778</v>
      </c>
      <c r="I110" s="64"/>
      <c r="K110" s="57" t="str">
        <f t="shared" si="9"/>
        <v>6B</v>
      </c>
      <c r="L110" s="60" t="s">
        <v>778</v>
      </c>
    </row>
    <row r="111" spans="1:12">
      <c r="A111" s="40" t="str">
        <f t="shared" si="7"/>
        <v/>
      </c>
      <c r="B111" s="34" t="str">
        <f t="shared" si="6"/>
        <v/>
      </c>
      <c r="C111" s="40" t="str">
        <f t="shared" si="10"/>
        <v>FF</v>
      </c>
      <c r="G111" s="46" t="str">
        <f t="shared" si="8"/>
        <v>6C</v>
      </c>
      <c r="H111" s="47" t="s">
        <v>779</v>
      </c>
      <c r="I111" s="64"/>
      <c r="K111" s="57" t="str">
        <f t="shared" si="9"/>
        <v>6C</v>
      </c>
      <c r="L111" s="60" t="s">
        <v>779</v>
      </c>
    </row>
    <row r="112" spans="1:12">
      <c r="A112" s="40" t="str">
        <f t="shared" si="7"/>
        <v/>
      </c>
      <c r="B112" s="34" t="str">
        <f t="shared" si="6"/>
        <v/>
      </c>
      <c r="C112" s="40" t="str">
        <f t="shared" si="10"/>
        <v>FF</v>
      </c>
      <c r="G112" s="46" t="str">
        <f t="shared" si="8"/>
        <v>6D</v>
      </c>
      <c r="H112" s="47" t="s">
        <v>662</v>
      </c>
      <c r="I112" s="64"/>
      <c r="K112" s="57" t="str">
        <f t="shared" si="9"/>
        <v>6D</v>
      </c>
      <c r="L112" s="60" t="s">
        <v>662</v>
      </c>
    </row>
    <row r="113" spans="1:12">
      <c r="A113" s="40" t="str">
        <f t="shared" si="7"/>
        <v/>
      </c>
      <c r="B113" s="34" t="str">
        <f t="shared" si="6"/>
        <v/>
      </c>
      <c r="C113" s="40" t="str">
        <f t="shared" si="10"/>
        <v>FF</v>
      </c>
      <c r="G113" s="46" t="str">
        <f t="shared" si="8"/>
        <v>6E</v>
      </c>
      <c r="H113" s="47" t="s">
        <v>663</v>
      </c>
      <c r="I113" s="64"/>
      <c r="K113" s="57" t="str">
        <f t="shared" si="9"/>
        <v>6E</v>
      </c>
      <c r="L113" s="60" t="s">
        <v>663</v>
      </c>
    </row>
    <row r="114" spans="1:12">
      <c r="A114" s="40" t="str">
        <f t="shared" si="7"/>
        <v/>
      </c>
      <c r="B114" s="34" t="str">
        <f t="shared" si="6"/>
        <v/>
      </c>
      <c r="C114" s="40" t="str">
        <f t="shared" si="10"/>
        <v>FF</v>
      </c>
      <c r="G114" s="46" t="str">
        <f t="shared" si="8"/>
        <v>6F</v>
      </c>
      <c r="H114" s="47" t="s">
        <v>780</v>
      </c>
      <c r="I114" s="64"/>
      <c r="K114" s="57" t="str">
        <f t="shared" si="9"/>
        <v>6F</v>
      </c>
      <c r="L114" s="60" t="s">
        <v>780</v>
      </c>
    </row>
    <row r="115" spans="1:12">
      <c r="A115" s="40" t="str">
        <f t="shared" si="7"/>
        <v/>
      </c>
      <c r="B115" s="34" t="str">
        <f t="shared" si="6"/>
        <v/>
      </c>
      <c r="C115" s="40" t="str">
        <f t="shared" si="10"/>
        <v>FF</v>
      </c>
      <c r="G115" s="46" t="str">
        <f t="shared" si="8"/>
        <v>70</v>
      </c>
      <c r="H115" s="47" t="s">
        <v>781</v>
      </c>
      <c r="I115" s="64"/>
      <c r="K115" s="57" t="str">
        <f t="shared" si="9"/>
        <v>70</v>
      </c>
      <c r="L115" s="60" t="s">
        <v>781</v>
      </c>
    </row>
    <row r="116" spans="1:12">
      <c r="A116" s="40" t="str">
        <f t="shared" si="7"/>
        <v/>
      </c>
      <c r="B116" s="34" t="str">
        <f t="shared" si="6"/>
        <v/>
      </c>
      <c r="C116" s="40" t="str">
        <f t="shared" si="10"/>
        <v>FF</v>
      </c>
      <c r="G116" s="46" t="str">
        <f t="shared" si="8"/>
        <v>71</v>
      </c>
      <c r="H116" s="47" t="s">
        <v>664</v>
      </c>
      <c r="I116" s="64"/>
      <c r="K116" s="57" t="str">
        <f t="shared" si="9"/>
        <v>71</v>
      </c>
      <c r="L116" s="60" t="s">
        <v>664</v>
      </c>
    </row>
    <row r="117" spans="1:12">
      <c r="A117" s="40" t="str">
        <f t="shared" si="7"/>
        <v/>
      </c>
      <c r="B117" s="34" t="str">
        <f t="shared" si="6"/>
        <v/>
      </c>
      <c r="C117" s="40" t="str">
        <f t="shared" si="10"/>
        <v>FF</v>
      </c>
      <c r="G117" s="46" t="str">
        <f t="shared" si="8"/>
        <v>72</v>
      </c>
      <c r="H117" s="47" t="s">
        <v>665</v>
      </c>
      <c r="I117" s="64"/>
      <c r="K117" s="57" t="str">
        <f t="shared" si="9"/>
        <v>72</v>
      </c>
      <c r="L117" s="60" t="s">
        <v>665</v>
      </c>
    </row>
    <row r="118" spans="1:12">
      <c r="A118" s="40" t="str">
        <f t="shared" si="7"/>
        <v/>
      </c>
      <c r="B118" s="34" t="str">
        <f t="shared" si="6"/>
        <v/>
      </c>
      <c r="C118" s="40" t="str">
        <f t="shared" si="10"/>
        <v>FF</v>
      </c>
      <c r="G118" s="46" t="str">
        <f t="shared" si="8"/>
        <v>73</v>
      </c>
      <c r="H118" s="47" t="s">
        <v>782</v>
      </c>
      <c r="I118" s="64"/>
      <c r="K118" s="57" t="str">
        <f t="shared" si="9"/>
        <v>73</v>
      </c>
      <c r="L118" s="60" t="s">
        <v>782</v>
      </c>
    </row>
    <row r="119" spans="1:12">
      <c r="A119" s="40" t="str">
        <f t="shared" si="7"/>
        <v/>
      </c>
      <c r="B119" s="34" t="str">
        <f t="shared" si="6"/>
        <v/>
      </c>
      <c r="C119" s="40" t="str">
        <f t="shared" si="10"/>
        <v>FF</v>
      </c>
      <c r="G119" s="46" t="str">
        <f t="shared" si="8"/>
        <v>74</v>
      </c>
      <c r="H119" s="47" t="s">
        <v>783</v>
      </c>
      <c r="I119" s="64"/>
      <c r="K119" s="57" t="str">
        <f t="shared" si="9"/>
        <v>74</v>
      </c>
      <c r="L119" s="60" t="s">
        <v>783</v>
      </c>
    </row>
    <row r="120" spans="1:12">
      <c r="A120" s="40" t="str">
        <f t="shared" si="7"/>
        <v/>
      </c>
      <c r="B120" s="34" t="str">
        <f t="shared" si="6"/>
        <v/>
      </c>
      <c r="C120" s="40" t="str">
        <f t="shared" si="10"/>
        <v>FF</v>
      </c>
      <c r="G120" s="46" t="str">
        <f t="shared" si="8"/>
        <v>75</v>
      </c>
      <c r="H120" s="47" t="s">
        <v>666</v>
      </c>
      <c r="I120" s="64"/>
      <c r="K120" s="57" t="str">
        <f t="shared" si="9"/>
        <v>75</v>
      </c>
      <c r="L120" s="60" t="s">
        <v>666</v>
      </c>
    </row>
    <row r="121" spans="1:12">
      <c r="A121" s="40" t="str">
        <f t="shared" si="7"/>
        <v/>
      </c>
      <c r="B121" s="34" t="str">
        <f t="shared" si="6"/>
        <v/>
      </c>
      <c r="C121" s="40" t="str">
        <f t="shared" si="10"/>
        <v>FF</v>
      </c>
      <c r="G121" s="46" t="str">
        <f t="shared" si="8"/>
        <v>76</v>
      </c>
      <c r="H121" s="47" t="s">
        <v>667</v>
      </c>
      <c r="I121" s="64"/>
      <c r="K121" s="57" t="str">
        <f t="shared" si="9"/>
        <v>76</v>
      </c>
      <c r="L121" s="60" t="s">
        <v>667</v>
      </c>
    </row>
    <row r="122" spans="1:12">
      <c r="A122" s="40" t="str">
        <f t="shared" si="7"/>
        <v/>
      </c>
      <c r="B122" s="34" t="str">
        <f t="shared" si="6"/>
        <v/>
      </c>
      <c r="C122" s="40" t="str">
        <f t="shared" si="10"/>
        <v>FF</v>
      </c>
      <c r="G122" s="46" t="str">
        <f t="shared" si="8"/>
        <v>77</v>
      </c>
      <c r="H122" s="47" t="s">
        <v>784</v>
      </c>
      <c r="I122" s="64"/>
      <c r="K122" s="57" t="str">
        <f t="shared" si="9"/>
        <v>77</v>
      </c>
      <c r="L122" s="60" t="s">
        <v>784</v>
      </c>
    </row>
    <row r="123" spans="1:12">
      <c r="A123" s="40" t="str">
        <f t="shared" si="7"/>
        <v/>
      </c>
      <c r="B123" s="34" t="str">
        <f t="shared" si="6"/>
        <v/>
      </c>
      <c r="C123" s="40" t="str">
        <f t="shared" si="10"/>
        <v>FF</v>
      </c>
      <c r="G123" s="46" t="str">
        <f t="shared" si="8"/>
        <v>78</v>
      </c>
      <c r="H123" s="47" t="s">
        <v>785</v>
      </c>
      <c r="I123" s="64"/>
      <c r="K123" s="57" t="str">
        <f t="shared" si="9"/>
        <v>78</v>
      </c>
      <c r="L123" s="60" t="s">
        <v>785</v>
      </c>
    </row>
    <row r="124" spans="1:12">
      <c r="A124" s="40" t="str">
        <f t="shared" si="7"/>
        <v/>
      </c>
      <c r="B124" s="34" t="str">
        <f t="shared" si="6"/>
        <v/>
      </c>
      <c r="C124" s="40" t="str">
        <f t="shared" si="10"/>
        <v>FF</v>
      </c>
      <c r="G124" s="46" t="str">
        <f t="shared" si="8"/>
        <v>79</v>
      </c>
      <c r="H124" s="47" t="s">
        <v>668</v>
      </c>
      <c r="I124" s="64"/>
      <c r="K124" s="57" t="str">
        <f t="shared" si="9"/>
        <v>79</v>
      </c>
      <c r="L124" s="60" t="s">
        <v>668</v>
      </c>
    </row>
    <row r="125" spans="1:12">
      <c r="A125" s="40" t="str">
        <f t="shared" si="7"/>
        <v/>
      </c>
      <c r="B125" s="34" t="str">
        <f t="shared" si="6"/>
        <v/>
      </c>
      <c r="C125" s="40" t="str">
        <f t="shared" si="10"/>
        <v>FF</v>
      </c>
      <c r="G125" s="46" t="str">
        <f t="shared" si="8"/>
        <v>7A</v>
      </c>
      <c r="H125" s="47" t="s">
        <v>669</v>
      </c>
      <c r="I125" s="64"/>
      <c r="K125" s="57" t="str">
        <f t="shared" si="9"/>
        <v>7A</v>
      </c>
      <c r="L125" s="60" t="s">
        <v>669</v>
      </c>
    </row>
    <row r="126" spans="1:12">
      <c r="A126" s="40" t="str">
        <f t="shared" si="7"/>
        <v/>
      </c>
      <c r="B126" s="34" t="str">
        <f t="shared" si="6"/>
        <v/>
      </c>
      <c r="C126" s="40" t="str">
        <f t="shared" si="10"/>
        <v>FF</v>
      </c>
      <c r="G126" s="46" t="str">
        <f t="shared" si="8"/>
        <v>7B</v>
      </c>
      <c r="H126" s="47" t="s">
        <v>786</v>
      </c>
      <c r="I126" s="64"/>
      <c r="K126" s="57" t="str">
        <f t="shared" si="9"/>
        <v>7B</v>
      </c>
      <c r="L126" s="60" t="s">
        <v>786</v>
      </c>
    </row>
    <row r="127" spans="1:12">
      <c r="A127" s="40" t="str">
        <f t="shared" si="7"/>
        <v/>
      </c>
      <c r="B127" s="34" t="str">
        <f t="shared" si="6"/>
        <v/>
      </c>
      <c r="C127" s="40" t="str">
        <f t="shared" si="10"/>
        <v>FF</v>
      </c>
      <c r="G127" s="46" t="str">
        <f t="shared" si="8"/>
        <v>7C</v>
      </c>
      <c r="H127" s="47" t="s">
        <v>787</v>
      </c>
      <c r="I127" s="64"/>
      <c r="K127" s="57" t="str">
        <f t="shared" si="9"/>
        <v>7C</v>
      </c>
      <c r="L127" s="60" t="s">
        <v>787</v>
      </c>
    </row>
    <row r="128" spans="1:12">
      <c r="A128" s="40" t="str">
        <f t="shared" si="7"/>
        <v/>
      </c>
      <c r="B128" s="34" t="str">
        <f t="shared" si="6"/>
        <v/>
      </c>
      <c r="C128" s="40" t="str">
        <f t="shared" si="10"/>
        <v>FF</v>
      </c>
      <c r="G128" s="46" t="str">
        <f t="shared" si="8"/>
        <v>7D</v>
      </c>
      <c r="H128" s="47" t="s">
        <v>788</v>
      </c>
      <c r="I128" s="64"/>
      <c r="K128" s="57" t="str">
        <f t="shared" si="9"/>
        <v>7D</v>
      </c>
      <c r="L128" s="60" t="s">
        <v>788</v>
      </c>
    </row>
    <row r="129" spans="1:12">
      <c r="A129" s="40" t="str">
        <f t="shared" si="7"/>
        <v/>
      </c>
      <c r="B129" s="34" t="str">
        <f t="shared" si="6"/>
        <v/>
      </c>
      <c r="C129" s="40" t="str">
        <f t="shared" si="10"/>
        <v>FF</v>
      </c>
      <c r="G129" s="46" t="str">
        <f t="shared" si="8"/>
        <v>7E</v>
      </c>
      <c r="H129" s="47" t="s">
        <v>789</v>
      </c>
      <c r="I129" s="64"/>
      <c r="K129" s="57" t="str">
        <f t="shared" si="9"/>
        <v>7E</v>
      </c>
      <c r="L129" s="60" t="s">
        <v>789</v>
      </c>
    </row>
    <row r="130" spans="1:12">
      <c r="A130" s="40" t="str">
        <f t="shared" si="7"/>
        <v/>
      </c>
      <c r="B130" s="34" t="str">
        <f t="shared" si="6"/>
        <v/>
      </c>
      <c r="C130" s="40" t="str">
        <f t="shared" si="10"/>
        <v>FF</v>
      </c>
      <c r="G130" s="46" t="str">
        <f t="shared" si="8"/>
        <v>7F</v>
      </c>
      <c r="H130" s="47" t="s">
        <v>525</v>
      </c>
      <c r="I130" s="64"/>
      <c r="K130" s="57" t="str">
        <f t="shared" si="9"/>
        <v>7F</v>
      </c>
      <c r="L130" s="60" t="s">
        <v>525</v>
      </c>
    </row>
    <row r="131" spans="1:12">
      <c r="A131" s="40" t="str">
        <f t="shared" si="7"/>
        <v/>
      </c>
      <c r="B131" s="34" t="str">
        <f t="shared" ref="B131:B194" si="11">INDEX($I:$I,ROW())&amp;""</f>
        <v/>
      </c>
      <c r="C131" s="40" t="str">
        <f t="shared" si="10"/>
        <v>FF</v>
      </c>
      <c r="G131" s="46" t="str">
        <f t="shared" si="8"/>
        <v>80</v>
      </c>
      <c r="H131" s="47" t="s">
        <v>520</v>
      </c>
      <c r="I131" s="64"/>
      <c r="K131" s="57" t="str">
        <f t="shared" si="9"/>
        <v>80</v>
      </c>
      <c r="L131" s="60" t="s">
        <v>520</v>
      </c>
    </row>
    <row r="132" spans="1:12">
      <c r="A132" s="40" t="str">
        <f t="shared" ref="A132:A195" si="12">IF(AND(LEN(B132),C132="FF"),0,IF(C132="FF","",1))</f>
        <v/>
      </c>
      <c r="B132" s="34" t="str">
        <f t="shared" si="11"/>
        <v/>
      </c>
      <c r="C132" s="40" t="str">
        <f t="shared" si="10"/>
        <v>FF</v>
      </c>
      <c r="G132" s="46" t="str">
        <f t="shared" ref="G132:G195" si="13">DEC2HEX(ROW()-3,2)</f>
        <v>81</v>
      </c>
      <c r="H132" s="47" t="s">
        <v>523</v>
      </c>
      <c r="I132" s="64"/>
      <c r="K132" s="57" t="str">
        <f t="shared" ref="K132:K195" si="14">DEC2HEX(ROW()-3,2)</f>
        <v>81</v>
      </c>
      <c r="L132" s="60" t="s">
        <v>523</v>
      </c>
    </row>
    <row r="133" spans="1:12">
      <c r="A133" s="40" t="str">
        <f t="shared" si="12"/>
        <v/>
      </c>
      <c r="B133" s="34" t="str">
        <f t="shared" si="11"/>
        <v/>
      </c>
      <c r="C133" s="40" t="str">
        <f t="shared" si="10"/>
        <v>FF</v>
      </c>
      <c r="G133" s="46" t="str">
        <f t="shared" si="13"/>
        <v>82</v>
      </c>
      <c r="H133" s="47" t="s">
        <v>522</v>
      </c>
      <c r="I133" s="64"/>
      <c r="K133" s="57" t="str">
        <f t="shared" si="14"/>
        <v>82</v>
      </c>
      <c r="L133" s="60" t="s">
        <v>522</v>
      </c>
    </row>
    <row r="134" spans="1:12">
      <c r="A134" s="40" t="str">
        <f t="shared" si="12"/>
        <v/>
      </c>
      <c r="B134" s="34" t="str">
        <f t="shared" si="11"/>
        <v/>
      </c>
      <c r="C134" s="40" t="str">
        <f t="shared" si="10"/>
        <v>FF</v>
      </c>
      <c r="G134" s="46" t="str">
        <f t="shared" si="13"/>
        <v>83</v>
      </c>
      <c r="H134" s="47" t="s">
        <v>529</v>
      </c>
      <c r="I134" s="64"/>
      <c r="K134" s="57" t="str">
        <f t="shared" si="14"/>
        <v>83</v>
      </c>
      <c r="L134" s="60" t="s">
        <v>529</v>
      </c>
    </row>
    <row r="135" spans="1:12">
      <c r="A135" s="40" t="str">
        <f t="shared" si="12"/>
        <v/>
      </c>
      <c r="B135" s="34" t="str">
        <f t="shared" si="11"/>
        <v/>
      </c>
      <c r="C135" s="40" t="str">
        <f t="shared" si="10"/>
        <v>FF</v>
      </c>
      <c r="G135" s="46" t="str">
        <f t="shared" si="13"/>
        <v>84</v>
      </c>
      <c r="H135" s="47" t="s">
        <v>527</v>
      </c>
      <c r="I135" s="64"/>
      <c r="K135" s="57" t="str">
        <f t="shared" si="14"/>
        <v>84</v>
      </c>
      <c r="L135" s="60" t="s">
        <v>527</v>
      </c>
    </row>
    <row r="136" spans="1:12">
      <c r="A136" s="40" t="str">
        <f t="shared" si="12"/>
        <v/>
      </c>
      <c r="B136" s="34" t="str">
        <f t="shared" si="11"/>
        <v/>
      </c>
      <c r="C136" s="40" t="str">
        <f t="shared" si="10"/>
        <v>FF</v>
      </c>
      <c r="G136" s="46" t="str">
        <f t="shared" si="13"/>
        <v>85</v>
      </c>
      <c r="H136" s="47" t="s">
        <v>524</v>
      </c>
      <c r="I136" s="64"/>
      <c r="K136" s="57" t="str">
        <f t="shared" si="14"/>
        <v>85</v>
      </c>
      <c r="L136" s="60" t="s">
        <v>524</v>
      </c>
    </row>
    <row r="137" spans="1:12">
      <c r="A137" s="40" t="str">
        <f t="shared" si="12"/>
        <v/>
      </c>
      <c r="B137" s="34" t="str">
        <f t="shared" si="11"/>
        <v/>
      </c>
      <c r="C137" s="40" t="str">
        <f t="shared" si="10"/>
        <v>FF</v>
      </c>
      <c r="G137" s="46" t="str">
        <f t="shared" si="13"/>
        <v>86</v>
      </c>
      <c r="H137" s="47" t="s">
        <v>519</v>
      </c>
      <c r="I137" s="64"/>
      <c r="K137" s="57" t="str">
        <f t="shared" si="14"/>
        <v>86</v>
      </c>
      <c r="L137" s="60" t="s">
        <v>519</v>
      </c>
    </row>
    <row r="138" spans="1:12">
      <c r="A138" s="40" t="str">
        <f t="shared" si="12"/>
        <v/>
      </c>
      <c r="B138" s="34" t="str">
        <f t="shared" si="11"/>
        <v/>
      </c>
      <c r="C138" s="40" t="str">
        <f t="shared" ref="C138:C201" si="15">IFERROR(IF(LEN(B138)=0,"FF",INDEX($K:$K,MATCH(B138,$L:$L,0))),"FF")</f>
        <v>FF</v>
      </c>
      <c r="G138" s="46" t="str">
        <f t="shared" si="13"/>
        <v>87</v>
      </c>
      <c r="H138" s="47" t="s">
        <v>521</v>
      </c>
      <c r="I138" s="64"/>
      <c r="K138" s="57" t="str">
        <f t="shared" si="14"/>
        <v>87</v>
      </c>
      <c r="L138" s="60" t="s">
        <v>521</v>
      </c>
    </row>
    <row r="139" spans="1:12">
      <c r="A139" s="40" t="str">
        <f t="shared" si="12"/>
        <v/>
      </c>
      <c r="B139" s="34" t="str">
        <f t="shared" si="11"/>
        <v/>
      </c>
      <c r="C139" s="40" t="str">
        <f t="shared" si="15"/>
        <v>FF</v>
      </c>
      <c r="G139" s="46" t="str">
        <f t="shared" si="13"/>
        <v>88</v>
      </c>
      <c r="H139" s="47" t="s">
        <v>528</v>
      </c>
      <c r="I139" s="64"/>
      <c r="K139" s="57" t="str">
        <f t="shared" si="14"/>
        <v>88</v>
      </c>
      <c r="L139" s="60" t="s">
        <v>528</v>
      </c>
    </row>
    <row r="140" spans="1:12">
      <c r="A140" s="40" t="str">
        <f t="shared" si="12"/>
        <v/>
      </c>
      <c r="B140" s="34" t="str">
        <f t="shared" si="11"/>
        <v/>
      </c>
      <c r="C140" s="40" t="str">
        <f t="shared" si="15"/>
        <v>FF</v>
      </c>
      <c r="G140" s="46" t="str">
        <f t="shared" si="13"/>
        <v>89</v>
      </c>
      <c r="H140" s="47" t="s">
        <v>526</v>
      </c>
      <c r="I140" s="64"/>
      <c r="K140" s="57" t="str">
        <f t="shared" si="14"/>
        <v>89</v>
      </c>
      <c r="L140" s="60" t="s">
        <v>526</v>
      </c>
    </row>
    <row r="141" spans="1:12">
      <c r="A141" s="40" t="str">
        <f t="shared" si="12"/>
        <v/>
      </c>
      <c r="B141" s="34" t="str">
        <f t="shared" si="11"/>
        <v/>
      </c>
      <c r="C141" s="40" t="str">
        <f t="shared" si="15"/>
        <v>FF</v>
      </c>
      <c r="G141" s="46" t="str">
        <f t="shared" si="13"/>
        <v>8A</v>
      </c>
      <c r="H141" s="47" t="s">
        <v>670</v>
      </c>
      <c r="I141" s="64"/>
      <c r="K141" s="57" t="str">
        <f t="shared" si="14"/>
        <v>8A</v>
      </c>
      <c r="L141" s="60" t="s">
        <v>670</v>
      </c>
    </row>
    <row r="142" spans="1:12">
      <c r="A142" s="40" t="str">
        <f t="shared" si="12"/>
        <v/>
      </c>
      <c r="B142" s="34" t="str">
        <f t="shared" si="11"/>
        <v/>
      </c>
      <c r="C142" s="40" t="str">
        <f t="shared" si="15"/>
        <v>FF</v>
      </c>
      <c r="G142" s="46" t="str">
        <f t="shared" si="13"/>
        <v>8B</v>
      </c>
      <c r="H142" s="47" t="s">
        <v>671</v>
      </c>
      <c r="I142" s="64"/>
      <c r="K142" s="57" t="str">
        <f t="shared" si="14"/>
        <v>8B</v>
      </c>
      <c r="L142" s="60" t="s">
        <v>671</v>
      </c>
    </row>
    <row r="143" spans="1:12">
      <c r="A143" s="40" t="str">
        <f t="shared" si="12"/>
        <v/>
      </c>
      <c r="B143" s="34" t="str">
        <f t="shared" si="11"/>
        <v/>
      </c>
      <c r="C143" s="40" t="str">
        <f t="shared" si="15"/>
        <v>FF</v>
      </c>
      <c r="G143" s="46" t="str">
        <f t="shared" si="13"/>
        <v>8C</v>
      </c>
      <c r="H143" s="47" t="s">
        <v>672</v>
      </c>
      <c r="I143" s="64"/>
      <c r="K143" s="57" t="str">
        <f t="shared" si="14"/>
        <v>8C</v>
      </c>
      <c r="L143" s="60" t="s">
        <v>672</v>
      </c>
    </row>
    <row r="144" spans="1:12">
      <c r="A144" s="40" t="str">
        <f t="shared" si="12"/>
        <v/>
      </c>
      <c r="B144" s="34" t="str">
        <f t="shared" si="11"/>
        <v/>
      </c>
      <c r="C144" s="40" t="str">
        <f t="shared" si="15"/>
        <v>FF</v>
      </c>
      <c r="G144" s="46" t="str">
        <f t="shared" si="13"/>
        <v>8D</v>
      </c>
      <c r="H144" s="47" t="s">
        <v>673</v>
      </c>
      <c r="I144" s="64"/>
      <c r="K144" s="57" t="str">
        <f t="shared" si="14"/>
        <v>8D</v>
      </c>
      <c r="L144" s="60" t="s">
        <v>673</v>
      </c>
    </row>
    <row r="145" spans="1:12">
      <c r="A145" s="40" t="str">
        <f t="shared" si="12"/>
        <v/>
      </c>
      <c r="B145" s="34" t="str">
        <f t="shared" si="11"/>
        <v/>
      </c>
      <c r="C145" s="40" t="str">
        <f t="shared" si="15"/>
        <v>FF</v>
      </c>
      <c r="G145" s="46" t="str">
        <f t="shared" si="13"/>
        <v>8E</v>
      </c>
      <c r="H145" s="47" t="s">
        <v>674</v>
      </c>
      <c r="I145" s="64"/>
      <c r="K145" s="57" t="str">
        <f t="shared" si="14"/>
        <v>8E</v>
      </c>
      <c r="L145" s="60" t="s">
        <v>674</v>
      </c>
    </row>
    <row r="146" spans="1:12">
      <c r="A146" s="40" t="str">
        <f t="shared" si="12"/>
        <v/>
      </c>
      <c r="B146" s="34" t="str">
        <f t="shared" si="11"/>
        <v/>
      </c>
      <c r="C146" s="40" t="str">
        <f t="shared" si="15"/>
        <v>FF</v>
      </c>
      <c r="G146" s="46" t="str">
        <f t="shared" si="13"/>
        <v>8F</v>
      </c>
      <c r="H146" s="47" t="s">
        <v>517</v>
      </c>
      <c r="I146" s="64"/>
      <c r="K146" s="57" t="str">
        <f t="shared" si="14"/>
        <v>8F</v>
      </c>
      <c r="L146" s="60" t="s">
        <v>517</v>
      </c>
    </row>
    <row r="147" spans="1:12">
      <c r="A147" s="40" t="str">
        <f t="shared" si="12"/>
        <v/>
      </c>
      <c r="B147" s="34" t="str">
        <f t="shared" si="11"/>
        <v/>
      </c>
      <c r="C147" s="40" t="str">
        <f t="shared" si="15"/>
        <v>FF</v>
      </c>
      <c r="G147" s="46" t="str">
        <f t="shared" si="13"/>
        <v>90</v>
      </c>
      <c r="H147" s="47" t="s">
        <v>675</v>
      </c>
      <c r="I147" s="64"/>
      <c r="K147" s="57" t="str">
        <f t="shared" si="14"/>
        <v>90</v>
      </c>
      <c r="L147" s="60" t="s">
        <v>675</v>
      </c>
    </row>
    <row r="148" spans="1:12">
      <c r="A148" s="40" t="str">
        <f t="shared" si="12"/>
        <v/>
      </c>
      <c r="B148" s="34" t="str">
        <f t="shared" si="11"/>
        <v/>
      </c>
      <c r="C148" s="40" t="str">
        <f t="shared" si="15"/>
        <v>FF</v>
      </c>
      <c r="G148" s="46" t="str">
        <f t="shared" si="13"/>
        <v>91</v>
      </c>
      <c r="H148" s="47" t="s">
        <v>676</v>
      </c>
      <c r="I148" s="64"/>
      <c r="K148" s="57" t="str">
        <f t="shared" si="14"/>
        <v>91</v>
      </c>
      <c r="L148" s="60" t="s">
        <v>676</v>
      </c>
    </row>
    <row r="149" spans="1:12">
      <c r="A149" s="40" t="str">
        <f t="shared" si="12"/>
        <v/>
      </c>
      <c r="B149" s="34" t="str">
        <f t="shared" si="11"/>
        <v/>
      </c>
      <c r="C149" s="40" t="str">
        <f t="shared" si="15"/>
        <v>FF</v>
      </c>
      <c r="G149" s="46" t="str">
        <f t="shared" si="13"/>
        <v>92</v>
      </c>
      <c r="H149" s="47" t="s">
        <v>677</v>
      </c>
      <c r="I149" s="64"/>
      <c r="K149" s="57" t="str">
        <f t="shared" si="14"/>
        <v>92</v>
      </c>
      <c r="L149" s="60" t="s">
        <v>677</v>
      </c>
    </row>
    <row r="150" spans="1:12">
      <c r="A150" s="40" t="str">
        <f t="shared" si="12"/>
        <v/>
      </c>
      <c r="B150" s="34" t="str">
        <f t="shared" si="11"/>
        <v/>
      </c>
      <c r="C150" s="40" t="str">
        <f t="shared" si="15"/>
        <v>FF</v>
      </c>
      <c r="G150" s="46" t="str">
        <f t="shared" si="13"/>
        <v>93</v>
      </c>
      <c r="H150" s="47" t="s">
        <v>678</v>
      </c>
      <c r="I150" s="64"/>
      <c r="K150" s="57" t="str">
        <f t="shared" si="14"/>
        <v>93</v>
      </c>
      <c r="L150" s="60" t="s">
        <v>678</v>
      </c>
    </row>
    <row r="151" spans="1:12">
      <c r="A151" s="40" t="str">
        <f t="shared" si="12"/>
        <v/>
      </c>
      <c r="B151" s="34" t="str">
        <f t="shared" si="11"/>
        <v/>
      </c>
      <c r="C151" s="40" t="str">
        <f t="shared" si="15"/>
        <v>FF</v>
      </c>
      <c r="G151" s="46" t="str">
        <f t="shared" si="13"/>
        <v>94</v>
      </c>
      <c r="H151" s="47" t="s">
        <v>679</v>
      </c>
      <c r="I151" s="64"/>
      <c r="K151" s="57" t="str">
        <f t="shared" si="14"/>
        <v>94</v>
      </c>
      <c r="L151" s="60" t="s">
        <v>679</v>
      </c>
    </row>
    <row r="152" spans="1:12">
      <c r="A152" s="40" t="str">
        <f t="shared" si="12"/>
        <v/>
      </c>
      <c r="B152" s="34" t="str">
        <f t="shared" si="11"/>
        <v/>
      </c>
      <c r="C152" s="40" t="str">
        <f t="shared" si="15"/>
        <v>FF</v>
      </c>
      <c r="G152" s="46" t="str">
        <f t="shared" si="13"/>
        <v>95</v>
      </c>
      <c r="H152" s="47" t="s">
        <v>680</v>
      </c>
      <c r="I152" s="64"/>
      <c r="K152" s="57" t="str">
        <f t="shared" si="14"/>
        <v>95</v>
      </c>
      <c r="L152" s="60" t="s">
        <v>680</v>
      </c>
    </row>
    <row r="153" spans="1:12">
      <c r="A153" s="40" t="str">
        <f t="shared" si="12"/>
        <v/>
      </c>
      <c r="B153" s="34" t="str">
        <f t="shared" si="11"/>
        <v/>
      </c>
      <c r="C153" s="40" t="str">
        <f t="shared" si="15"/>
        <v>FF</v>
      </c>
      <c r="G153" s="46" t="str">
        <f t="shared" si="13"/>
        <v>96</v>
      </c>
      <c r="H153" s="47" t="s">
        <v>681</v>
      </c>
      <c r="I153" s="64"/>
      <c r="K153" s="57" t="str">
        <f t="shared" si="14"/>
        <v>96</v>
      </c>
      <c r="L153" s="60" t="s">
        <v>681</v>
      </c>
    </row>
    <row r="154" spans="1:12">
      <c r="A154" s="40" t="str">
        <f t="shared" si="12"/>
        <v/>
      </c>
      <c r="B154" s="34" t="str">
        <f t="shared" si="11"/>
        <v/>
      </c>
      <c r="C154" s="40" t="str">
        <f t="shared" si="15"/>
        <v>FF</v>
      </c>
      <c r="G154" s="46" t="str">
        <f t="shared" si="13"/>
        <v>97</v>
      </c>
      <c r="H154" s="47" t="s">
        <v>682</v>
      </c>
      <c r="I154" s="64"/>
      <c r="K154" s="57" t="str">
        <f t="shared" si="14"/>
        <v>97</v>
      </c>
      <c r="L154" s="60" t="s">
        <v>682</v>
      </c>
    </row>
    <row r="155" spans="1:12">
      <c r="A155" s="40" t="str">
        <f t="shared" si="12"/>
        <v/>
      </c>
      <c r="B155" s="34" t="str">
        <f t="shared" si="11"/>
        <v/>
      </c>
      <c r="C155" s="40" t="str">
        <f t="shared" si="15"/>
        <v>FF</v>
      </c>
      <c r="G155" s="46" t="str">
        <f t="shared" si="13"/>
        <v>98</v>
      </c>
      <c r="H155" s="47" t="s">
        <v>683</v>
      </c>
      <c r="I155" s="64"/>
      <c r="K155" s="57" t="str">
        <f t="shared" si="14"/>
        <v>98</v>
      </c>
      <c r="L155" s="60" t="s">
        <v>683</v>
      </c>
    </row>
    <row r="156" spans="1:12">
      <c r="A156" s="40" t="str">
        <f t="shared" si="12"/>
        <v/>
      </c>
      <c r="B156" s="34" t="str">
        <f t="shared" si="11"/>
        <v/>
      </c>
      <c r="C156" s="40" t="str">
        <f t="shared" si="15"/>
        <v>FF</v>
      </c>
      <c r="G156" s="46" t="str">
        <f t="shared" si="13"/>
        <v>99</v>
      </c>
      <c r="H156" s="47" t="s">
        <v>684</v>
      </c>
      <c r="I156" s="64"/>
      <c r="K156" s="57" t="str">
        <f t="shared" si="14"/>
        <v>99</v>
      </c>
      <c r="L156" s="60" t="s">
        <v>684</v>
      </c>
    </row>
    <row r="157" spans="1:12">
      <c r="A157" s="40" t="str">
        <f t="shared" si="12"/>
        <v/>
      </c>
      <c r="B157" s="34" t="str">
        <f t="shared" si="11"/>
        <v/>
      </c>
      <c r="C157" s="40" t="str">
        <f t="shared" si="15"/>
        <v>FF</v>
      </c>
      <c r="G157" s="46" t="str">
        <f t="shared" si="13"/>
        <v>9A</v>
      </c>
      <c r="H157" s="47" t="s">
        <v>516</v>
      </c>
      <c r="I157" s="64"/>
      <c r="K157" s="57" t="str">
        <f t="shared" si="14"/>
        <v>9A</v>
      </c>
      <c r="L157" s="60" t="s">
        <v>516</v>
      </c>
    </row>
    <row r="158" spans="1:12">
      <c r="A158" s="40" t="str">
        <f t="shared" si="12"/>
        <v/>
      </c>
      <c r="B158" s="34" t="str">
        <f t="shared" si="11"/>
        <v/>
      </c>
      <c r="C158" s="40" t="str">
        <f t="shared" si="15"/>
        <v>FF</v>
      </c>
      <c r="G158" s="46" t="str">
        <f t="shared" si="13"/>
        <v>9B</v>
      </c>
      <c r="H158" s="47" t="s">
        <v>790</v>
      </c>
      <c r="I158" s="64"/>
      <c r="K158" s="57" t="str">
        <f t="shared" si="14"/>
        <v>9B</v>
      </c>
      <c r="L158" s="60" t="s">
        <v>790</v>
      </c>
    </row>
    <row r="159" spans="1:12">
      <c r="A159" s="40" t="str">
        <f t="shared" si="12"/>
        <v/>
      </c>
      <c r="B159" s="34" t="str">
        <f t="shared" si="11"/>
        <v/>
      </c>
      <c r="C159" s="40" t="str">
        <f t="shared" si="15"/>
        <v>FF</v>
      </c>
      <c r="G159" s="46" t="str">
        <f t="shared" si="13"/>
        <v>9C</v>
      </c>
      <c r="H159" s="47" t="s">
        <v>791</v>
      </c>
      <c r="I159" s="64"/>
      <c r="K159" s="57" t="str">
        <f t="shared" si="14"/>
        <v>9C</v>
      </c>
      <c r="L159" s="60" t="s">
        <v>791</v>
      </c>
    </row>
    <row r="160" spans="1:12">
      <c r="A160" s="40" t="str">
        <f t="shared" si="12"/>
        <v/>
      </c>
      <c r="B160" s="34" t="str">
        <f t="shared" si="11"/>
        <v/>
      </c>
      <c r="C160" s="40" t="str">
        <f t="shared" si="15"/>
        <v>FF</v>
      </c>
      <c r="G160" s="46" t="str">
        <f t="shared" si="13"/>
        <v>9D</v>
      </c>
      <c r="H160" s="47" t="s">
        <v>792</v>
      </c>
      <c r="I160" s="64"/>
      <c r="K160" s="57" t="str">
        <f t="shared" si="14"/>
        <v>9D</v>
      </c>
      <c r="L160" s="60" t="s">
        <v>792</v>
      </c>
    </row>
    <row r="161" spans="1:12">
      <c r="A161" s="40" t="str">
        <f t="shared" si="12"/>
        <v/>
      </c>
      <c r="B161" s="34" t="str">
        <f t="shared" si="11"/>
        <v/>
      </c>
      <c r="C161" s="40" t="str">
        <f t="shared" si="15"/>
        <v>FF</v>
      </c>
      <c r="G161" s="46" t="str">
        <f t="shared" si="13"/>
        <v>9E</v>
      </c>
      <c r="H161" s="47" t="s">
        <v>793</v>
      </c>
      <c r="I161" s="64"/>
      <c r="K161" s="57" t="str">
        <f t="shared" si="14"/>
        <v>9E</v>
      </c>
      <c r="L161" s="60" t="s">
        <v>793</v>
      </c>
    </row>
    <row r="162" spans="1:12">
      <c r="A162" s="40" t="str">
        <f t="shared" si="12"/>
        <v/>
      </c>
      <c r="B162" s="34" t="str">
        <f t="shared" si="11"/>
        <v/>
      </c>
      <c r="C162" s="40" t="str">
        <f t="shared" si="15"/>
        <v>FF</v>
      </c>
      <c r="G162" s="46" t="str">
        <f t="shared" si="13"/>
        <v>9F</v>
      </c>
      <c r="H162" s="47" t="s">
        <v>794</v>
      </c>
      <c r="I162" s="64"/>
      <c r="K162" s="57" t="str">
        <f t="shared" si="14"/>
        <v>9F</v>
      </c>
      <c r="L162" s="60" t="s">
        <v>794</v>
      </c>
    </row>
    <row r="163" spans="1:12">
      <c r="A163" s="40" t="str">
        <f t="shared" si="12"/>
        <v/>
      </c>
      <c r="B163" s="34" t="str">
        <f t="shared" si="11"/>
        <v/>
      </c>
      <c r="C163" s="40" t="str">
        <f t="shared" si="15"/>
        <v>FF</v>
      </c>
      <c r="G163" s="46" t="str">
        <f t="shared" si="13"/>
        <v>A0</v>
      </c>
      <c r="H163" s="47" t="s">
        <v>795</v>
      </c>
      <c r="I163" s="64"/>
      <c r="K163" s="57" t="str">
        <f t="shared" si="14"/>
        <v>A0</v>
      </c>
      <c r="L163" s="60" t="s">
        <v>795</v>
      </c>
    </row>
    <row r="164" spans="1:12">
      <c r="A164" s="40" t="str">
        <f t="shared" si="12"/>
        <v/>
      </c>
      <c r="B164" s="34" t="str">
        <f t="shared" si="11"/>
        <v/>
      </c>
      <c r="C164" s="40" t="str">
        <f t="shared" si="15"/>
        <v>FF</v>
      </c>
      <c r="G164" s="46" t="str">
        <f t="shared" si="13"/>
        <v>A1</v>
      </c>
      <c r="H164" s="47" t="s">
        <v>796</v>
      </c>
      <c r="I164" s="64"/>
      <c r="K164" s="57" t="str">
        <f t="shared" si="14"/>
        <v>A1</v>
      </c>
      <c r="L164" s="60" t="s">
        <v>796</v>
      </c>
    </row>
    <row r="165" spans="1:12">
      <c r="A165" s="40" t="str">
        <f t="shared" si="12"/>
        <v/>
      </c>
      <c r="B165" s="34" t="str">
        <f t="shared" si="11"/>
        <v/>
      </c>
      <c r="C165" s="40" t="str">
        <f t="shared" si="15"/>
        <v>FF</v>
      </c>
      <c r="G165" s="46" t="str">
        <f t="shared" si="13"/>
        <v>A2</v>
      </c>
      <c r="H165" s="47" t="s">
        <v>797</v>
      </c>
      <c r="I165" s="64"/>
      <c r="K165" s="57" t="str">
        <f t="shared" si="14"/>
        <v>A2</v>
      </c>
      <c r="L165" s="60" t="s">
        <v>797</v>
      </c>
    </row>
    <row r="166" spans="1:12">
      <c r="A166" s="40" t="str">
        <f t="shared" si="12"/>
        <v/>
      </c>
      <c r="B166" s="34" t="str">
        <f t="shared" si="11"/>
        <v/>
      </c>
      <c r="C166" s="40" t="str">
        <f t="shared" si="15"/>
        <v>FF</v>
      </c>
      <c r="G166" s="46" t="str">
        <f t="shared" si="13"/>
        <v>A3</v>
      </c>
      <c r="H166" s="47" t="s">
        <v>798</v>
      </c>
      <c r="I166" s="64"/>
      <c r="K166" s="57" t="str">
        <f t="shared" si="14"/>
        <v>A3</v>
      </c>
      <c r="L166" s="60" t="s">
        <v>798</v>
      </c>
    </row>
    <row r="167" spans="1:12">
      <c r="A167" s="40" t="str">
        <f t="shared" si="12"/>
        <v/>
      </c>
      <c r="B167" s="34" t="str">
        <f t="shared" si="11"/>
        <v/>
      </c>
      <c r="C167" s="40" t="str">
        <f t="shared" si="15"/>
        <v>FF</v>
      </c>
      <c r="G167" s="46" t="str">
        <f t="shared" si="13"/>
        <v>A4</v>
      </c>
      <c r="H167" s="47" t="s">
        <v>799</v>
      </c>
      <c r="I167" s="64"/>
      <c r="K167" s="57" t="str">
        <f t="shared" si="14"/>
        <v>A4</v>
      </c>
      <c r="L167" s="60" t="s">
        <v>799</v>
      </c>
    </row>
    <row r="168" spans="1:12">
      <c r="A168" s="40" t="str">
        <f t="shared" si="12"/>
        <v/>
      </c>
      <c r="B168" s="34" t="str">
        <f t="shared" si="11"/>
        <v/>
      </c>
      <c r="C168" s="40" t="str">
        <f t="shared" si="15"/>
        <v>FF</v>
      </c>
      <c r="G168" s="46" t="str">
        <f t="shared" si="13"/>
        <v>A5</v>
      </c>
      <c r="H168" s="47" t="s">
        <v>685</v>
      </c>
      <c r="I168" s="64"/>
      <c r="K168" s="57" t="str">
        <f t="shared" si="14"/>
        <v>A5</v>
      </c>
      <c r="L168" s="60" t="s">
        <v>685</v>
      </c>
    </row>
    <row r="169" spans="1:12">
      <c r="A169" s="40" t="str">
        <f t="shared" si="12"/>
        <v/>
      </c>
      <c r="B169" s="34" t="str">
        <f t="shared" si="11"/>
        <v/>
      </c>
      <c r="C169" s="40" t="str">
        <f t="shared" si="15"/>
        <v>FF</v>
      </c>
      <c r="G169" s="46" t="str">
        <f t="shared" si="13"/>
        <v>A6</v>
      </c>
      <c r="H169" s="47" t="s">
        <v>686</v>
      </c>
      <c r="I169" s="64"/>
      <c r="K169" s="57" t="str">
        <f t="shared" si="14"/>
        <v>A6</v>
      </c>
      <c r="L169" s="60" t="s">
        <v>686</v>
      </c>
    </row>
    <row r="170" spans="1:12">
      <c r="A170" s="40" t="str">
        <f t="shared" si="12"/>
        <v/>
      </c>
      <c r="B170" s="34" t="str">
        <f t="shared" si="11"/>
        <v/>
      </c>
      <c r="C170" s="40" t="str">
        <f t="shared" si="15"/>
        <v>FF</v>
      </c>
      <c r="G170" s="46" t="str">
        <f t="shared" si="13"/>
        <v>A7</v>
      </c>
      <c r="H170" s="47" t="s">
        <v>687</v>
      </c>
      <c r="I170" s="64"/>
      <c r="K170" s="57" t="str">
        <f t="shared" si="14"/>
        <v>A7</v>
      </c>
      <c r="L170" s="60" t="s">
        <v>687</v>
      </c>
    </row>
    <row r="171" spans="1:12">
      <c r="A171" s="40" t="str">
        <f t="shared" si="12"/>
        <v/>
      </c>
      <c r="B171" s="34" t="str">
        <f t="shared" si="11"/>
        <v/>
      </c>
      <c r="C171" s="40" t="str">
        <f t="shared" si="15"/>
        <v>FF</v>
      </c>
      <c r="G171" s="46" t="str">
        <f t="shared" si="13"/>
        <v>A8</v>
      </c>
      <c r="H171" s="47" t="s">
        <v>688</v>
      </c>
      <c r="I171" s="64"/>
      <c r="K171" s="57" t="str">
        <f t="shared" si="14"/>
        <v>A8</v>
      </c>
      <c r="L171" s="60" t="s">
        <v>688</v>
      </c>
    </row>
    <row r="172" spans="1:12">
      <c r="A172" s="40" t="str">
        <f t="shared" si="12"/>
        <v/>
      </c>
      <c r="B172" s="34" t="str">
        <f t="shared" si="11"/>
        <v/>
      </c>
      <c r="C172" s="40" t="str">
        <f t="shared" si="15"/>
        <v>FF</v>
      </c>
      <c r="G172" s="46" t="str">
        <f t="shared" si="13"/>
        <v>A9</v>
      </c>
      <c r="H172" s="47" t="s">
        <v>689</v>
      </c>
      <c r="I172" s="64"/>
      <c r="K172" s="57" t="str">
        <f t="shared" si="14"/>
        <v>A9</v>
      </c>
      <c r="L172" s="60" t="s">
        <v>689</v>
      </c>
    </row>
    <row r="173" spans="1:12">
      <c r="A173" s="40" t="str">
        <f t="shared" si="12"/>
        <v/>
      </c>
      <c r="B173" s="34" t="str">
        <f t="shared" si="11"/>
        <v/>
      </c>
      <c r="C173" s="40" t="str">
        <f t="shared" si="15"/>
        <v>FF</v>
      </c>
      <c r="G173" s="46" t="str">
        <f t="shared" si="13"/>
        <v>AA</v>
      </c>
      <c r="H173" s="47" t="s">
        <v>690</v>
      </c>
      <c r="I173" s="64"/>
      <c r="K173" s="57" t="str">
        <f t="shared" si="14"/>
        <v>AA</v>
      </c>
      <c r="L173" s="60" t="s">
        <v>690</v>
      </c>
    </row>
    <row r="174" spans="1:12">
      <c r="A174" s="40" t="str">
        <f t="shared" si="12"/>
        <v/>
      </c>
      <c r="B174" s="34" t="str">
        <f t="shared" si="11"/>
        <v/>
      </c>
      <c r="C174" s="40" t="str">
        <f t="shared" si="15"/>
        <v>FF</v>
      </c>
      <c r="G174" s="46" t="str">
        <f t="shared" si="13"/>
        <v>AB</v>
      </c>
      <c r="H174" s="47" t="s">
        <v>691</v>
      </c>
      <c r="I174" s="64"/>
      <c r="K174" s="57" t="str">
        <f t="shared" si="14"/>
        <v>AB</v>
      </c>
      <c r="L174" s="60" t="s">
        <v>691</v>
      </c>
    </row>
    <row r="175" spans="1:12">
      <c r="A175" s="40" t="str">
        <f t="shared" si="12"/>
        <v/>
      </c>
      <c r="B175" s="34" t="str">
        <f t="shared" si="11"/>
        <v/>
      </c>
      <c r="C175" s="40" t="str">
        <f t="shared" si="15"/>
        <v>FF</v>
      </c>
      <c r="G175" s="46" t="str">
        <f t="shared" si="13"/>
        <v>AC</v>
      </c>
      <c r="H175" s="47" t="s">
        <v>310</v>
      </c>
      <c r="I175" s="64"/>
      <c r="K175" s="57" t="str">
        <f t="shared" si="14"/>
        <v>AC</v>
      </c>
      <c r="L175" s="60" t="s">
        <v>310</v>
      </c>
    </row>
    <row r="176" spans="1:12">
      <c r="A176" s="40" t="str">
        <f t="shared" si="12"/>
        <v/>
      </c>
      <c r="B176" s="34" t="str">
        <f t="shared" si="11"/>
        <v/>
      </c>
      <c r="C176" s="40" t="str">
        <f t="shared" si="15"/>
        <v>FF</v>
      </c>
      <c r="G176" s="46" t="str">
        <f t="shared" si="13"/>
        <v>AD</v>
      </c>
      <c r="H176" s="47" t="s">
        <v>800</v>
      </c>
      <c r="I176" s="64"/>
      <c r="K176" s="57" t="str">
        <f t="shared" si="14"/>
        <v>AD</v>
      </c>
      <c r="L176" s="60" t="s">
        <v>800</v>
      </c>
    </row>
    <row r="177" spans="1:12">
      <c r="A177" s="40" t="str">
        <f t="shared" si="12"/>
        <v/>
      </c>
      <c r="B177" s="34" t="str">
        <f t="shared" si="11"/>
        <v/>
      </c>
      <c r="C177" s="40" t="str">
        <f t="shared" si="15"/>
        <v>FF</v>
      </c>
      <c r="G177" s="46" t="str">
        <f t="shared" si="13"/>
        <v>AE</v>
      </c>
      <c r="H177" s="47" t="s">
        <v>692</v>
      </c>
      <c r="I177" s="64"/>
      <c r="K177" s="57" t="str">
        <f t="shared" si="14"/>
        <v>AE</v>
      </c>
      <c r="L177" s="60" t="s">
        <v>692</v>
      </c>
    </row>
    <row r="178" spans="1:12">
      <c r="A178" s="40" t="str">
        <f t="shared" si="12"/>
        <v/>
      </c>
      <c r="B178" s="34" t="str">
        <f t="shared" si="11"/>
        <v/>
      </c>
      <c r="C178" s="40" t="str">
        <f t="shared" si="15"/>
        <v>FF</v>
      </c>
      <c r="G178" s="46" t="str">
        <f t="shared" si="13"/>
        <v>AF</v>
      </c>
      <c r="H178" s="47" t="s">
        <v>693</v>
      </c>
      <c r="I178" s="64"/>
      <c r="K178" s="57" t="str">
        <f t="shared" si="14"/>
        <v>AF</v>
      </c>
      <c r="L178" s="60" t="s">
        <v>693</v>
      </c>
    </row>
    <row r="179" spans="1:12">
      <c r="A179" s="40" t="str">
        <f t="shared" si="12"/>
        <v/>
      </c>
      <c r="B179" s="34" t="str">
        <f t="shared" si="11"/>
        <v/>
      </c>
      <c r="C179" s="40" t="str">
        <f t="shared" si="15"/>
        <v>FF</v>
      </c>
      <c r="G179" s="46" t="str">
        <f t="shared" si="13"/>
        <v>B0</v>
      </c>
      <c r="H179" s="47" t="s">
        <v>694</v>
      </c>
      <c r="I179" s="64"/>
      <c r="K179" s="57" t="str">
        <f t="shared" si="14"/>
        <v>B0</v>
      </c>
      <c r="L179" s="60" t="s">
        <v>694</v>
      </c>
    </row>
    <row r="180" spans="1:12">
      <c r="A180" s="40" t="str">
        <f t="shared" si="12"/>
        <v/>
      </c>
      <c r="B180" s="34" t="str">
        <f t="shared" si="11"/>
        <v/>
      </c>
      <c r="C180" s="40" t="str">
        <f t="shared" si="15"/>
        <v>FF</v>
      </c>
      <c r="G180" s="46" t="str">
        <f t="shared" si="13"/>
        <v>B1</v>
      </c>
      <c r="H180" s="47" t="s">
        <v>695</v>
      </c>
      <c r="I180" s="64"/>
      <c r="K180" s="57" t="str">
        <f t="shared" si="14"/>
        <v>B1</v>
      </c>
      <c r="L180" s="60" t="s">
        <v>695</v>
      </c>
    </row>
    <row r="181" spans="1:12">
      <c r="A181" s="40" t="str">
        <f t="shared" si="12"/>
        <v/>
      </c>
      <c r="B181" s="34" t="str">
        <f t="shared" si="11"/>
        <v/>
      </c>
      <c r="C181" s="40" t="str">
        <f t="shared" si="15"/>
        <v>FF</v>
      </c>
      <c r="G181" s="46" t="str">
        <f t="shared" si="13"/>
        <v>B2</v>
      </c>
      <c r="H181" s="47" t="s">
        <v>696</v>
      </c>
      <c r="I181" s="64"/>
      <c r="K181" s="57" t="str">
        <f t="shared" si="14"/>
        <v>B2</v>
      </c>
      <c r="L181" s="60" t="s">
        <v>696</v>
      </c>
    </row>
    <row r="182" spans="1:12">
      <c r="A182" s="40" t="str">
        <f t="shared" si="12"/>
        <v/>
      </c>
      <c r="B182" s="34" t="str">
        <f t="shared" si="11"/>
        <v/>
      </c>
      <c r="C182" s="40" t="str">
        <f t="shared" si="15"/>
        <v>FF</v>
      </c>
      <c r="G182" s="46" t="str">
        <f t="shared" si="13"/>
        <v>B3</v>
      </c>
      <c r="H182" s="47" t="s">
        <v>801</v>
      </c>
      <c r="I182" s="64"/>
      <c r="K182" s="57" t="str">
        <f t="shared" si="14"/>
        <v>B3</v>
      </c>
      <c r="L182" s="60" t="s">
        <v>801</v>
      </c>
    </row>
    <row r="183" spans="1:12">
      <c r="A183" s="40" t="str">
        <f t="shared" si="12"/>
        <v/>
      </c>
      <c r="B183" s="34" t="str">
        <f t="shared" si="11"/>
        <v/>
      </c>
      <c r="C183" s="40" t="str">
        <f t="shared" si="15"/>
        <v>FF</v>
      </c>
      <c r="G183" s="46" t="str">
        <f t="shared" si="13"/>
        <v>B4</v>
      </c>
      <c r="H183" s="47" t="s">
        <v>802</v>
      </c>
      <c r="I183" s="64"/>
      <c r="K183" s="57" t="str">
        <f t="shared" si="14"/>
        <v>B4</v>
      </c>
      <c r="L183" s="60" t="s">
        <v>802</v>
      </c>
    </row>
    <row r="184" spans="1:12">
      <c r="A184" s="40" t="str">
        <f t="shared" si="12"/>
        <v/>
      </c>
      <c r="B184" s="34" t="str">
        <f t="shared" si="11"/>
        <v/>
      </c>
      <c r="C184" s="40" t="str">
        <f t="shared" si="15"/>
        <v>FF</v>
      </c>
      <c r="G184" s="46" t="str">
        <f t="shared" si="13"/>
        <v>B5</v>
      </c>
      <c r="H184" s="47" t="s">
        <v>803</v>
      </c>
      <c r="I184" s="64"/>
      <c r="K184" s="57" t="str">
        <f t="shared" si="14"/>
        <v>B5</v>
      </c>
      <c r="L184" s="60" t="s">
        <v>803</v>
      </c>
    </row>
    <row r="185" spans="1:12">
      <c r="A185" s="40" t="str">
        <f t="shared" si="12"/>
        <v/>
      </c>
      <c r="B185" s="34" t="str">
        <f t="shared" si="11"/>
        <v/>
      </c>
      <c r="C185" s="40" t="str">
        <f t="shared" si="15"/>
        <v>FF</v>
      </c>
      <c r="G185" s="46" t="str">
        <f t="shared" si="13"/>
        <v>B6</v>
      </c>
      <c r="H185" s="47" t="s">
        <v>337</v>
      </c>
      <c r="I185" s="64"/>
      <c r="K185" s="57" t="str">
        <f t="shared" si="14"/>
        <v>B6</v>
      </c>
      <c r="L185" s="60" t="s">
        <v>337</v>
      </c>
    </row>
    <row r="186" spans="1:12">
      <c r="A186" s="40" t="str">
        <f t="shared" si="12"/>
        <v/>
      </c>
      <c r="B186" s="34" t="str">
        <f t="shared" si="11"/>
        <v/>
      </c>
      <c r="C186" s="40" t="str">
        <f t="shared" si="15"/>
        <v>FF</v>
      </c>
      <c r="G186" s="46" t="str">
        <f t="shared" si="13"/>
        <v>B7</v>
      </c>
      <c r="H186" s="47" t="s">
        <v>697</v>
      </c>
      <c r="I186" s="64"/>
      <c r="K186" s="57" t="str">
        <f t="shared" si="14"/>
        <v>B7</v>
      </c>
      <c r="L186" s="60" t="s">
        <v>697</v>
      </c>
    </row>
    <row r="187" spans="1:12">
      <c r="A187" s="40" t="str">
        <f t="shared" si="12"/>
        <v/>
      </c>
      <c r="B187" s="34" t="str">
        <f t="shared" si="11"/>
        <v/>
      </c>
      <c r="C187" s="40" t="str">
        <f t="shared" si="15"/>
        <v>FF</v>
      </c>
      <c r="G187" s="46" t="str">
        <f t="shared" si="13"/>
        <v>B8</v>
      </c>
      <c r="H187" s="47" t="s">
        <v>698</v>
      </c>
      <c r="I187" s="64"/>
      <c r="K187" s="57" t="str">
        <f t="shared" si="14"/>
        <v>B8</v>
      </c>
      <c r="L187" s="60" t="s">
        <v>698</v>
      </c>
    </row>
    <row r="188" spans="1:12">
      <c r="A188" s="40" t="str">
        <f t="shared" si="12"/>
        <v/>
      </c>
      <c r="B188" s="34" t="str">
        <f t="shared" si="11"/>
        <v/>
      </c>
      <c r="C188" s="40" t="str">
        <f t="shared" si="15"/>
        <v>FF</v>
      </c>
      <c r="G188" s="46" t="str">
        <f t="shared" si="13"/>
        <v>B9</v>
      </c>
      <c r="H188" s="47" t="s">
        <v>804</v>
      </c>
      <c r="I188" s="64"/>
      <c r="K188" s="57" t="str">
        <f t="shared" si="14"/>
        <v>B9</v>
      </c>
      <c r="L188" s="60" t="s">
        <v>804</v>
      </c>
    </row>
    <row r="189" spans="1:12">
      <c r="A189" s="40" t="str">
        <f t="shared" si="12"/>
        <v/>
      </c>
      <c r="B189" s="34" t="str">
        <f t="shared" si="11"/>
        <v/>
      </c>
      <c r="C189" s="40" t="str">
        <f t="shared" si="15"/>
        <v>FF</v>
      </c>
      <c r="G189" s="46" t="str">
        <f t="shared" si="13"/>
        <v>BA</v>
      </c>
      <c r="H189" s="47" t="s">
        <v>805</v>
      </c>
      <c r="I189" s="64"/>
      <c r="K189" s="57" t="str">
        <f t="shared" si="14"/>
        <v>BA</v>
      </c>
      <c r="L189" s="60" t="s">
        <v>805</v>
      </c>
    </row>
    <row r="190" spans="1:12">
      <c r="A190" s="40" t="str">
        <f t="shared" si="12"/>
        <v/>
      </c>
      <c r="B190" s="34" t="str">
        <f t="shared" si="11"/>
        <v/>
      </c>
      <c r="C190" s="40" t="str">
        <f t="shared" si="15"/>
        <v>FF</v>
      </c>
      <c r="G190" s="46" t="str">
        <f t="shared" si="13"/>
        <v>BB</v>
      </c>
      <c r="H190" s="47" t="s">
        <v>806</v>
      </c>
      <c r="I190" s="64"/>
      <c r="K190" s="57" t="str">
        <f t="shared" si="14"/>
        <v>BB</v>
      </c>
      <c r="L190" s="60" t="s">
        <v>806</v>
      </c>
    </row>
    <row r="191" spans="1:12">
      <c r="A191" s="40" t="str">
        <f t="shared" si="12"/>
        <v/>
      </c>
      <c r="B191" s="34" t="str">
        <f t="shared" si="11"/>
        <v/>
      </c>
      <c r="C191" s="40" t="str">
        <f t="shared" si="15"/>
        <v>FF</v>
      </c>
      <c r="G191" s="46" t="str">
        <f t="shared" si="13"/>
        <v>BC</v>
      </c>
      <c r="H191" s="47" t="s">
        <v>807</v>
      </c>
      <c r="I191" s="64"/>
      <c r="K191" s="57" t="str">
        <f t="shared" si="14"/>
        <v>BC</v>
      </c>
      <c r="L191" s="60" t="s">
        <v>807</v>
      </c>
    </row>
    <row r="192" spans="1:12">
      <c r="A192" s="40" t="str">
        <f t="shared" si="12"/>
        <v/>
      </c>
      <c r="B192" s="34" t="str">
        <f t="shared" si="11"/>
        <v/>
      </c>
      <c r="C192" s="40" t="str">
        <f t="shared" si="15"/>
        <v>FF</v>
      </c>
      <c r="G192" s="46" t="str">
        <f t="shared" si="13"/>
        <v>BD</v>
      </c>
      <c r="H192" s="47" t="s">
        <v>808</v>
      </c>
      <c r="I192" s="64"/>
      <c r="K192" s="57" t="str">
        <f t="shared" si="14"/>
        <v>BD</v>
      </c>
      <c r="L192" s="60" t="s">
        <v>808</v>
      </c>
    </row>
    <row r="193" spans="1:12">
      <c r="A193" s="40" t="str">
        <f t="shared" si="12"/>
        <v/>
      </c>
      <c r="B193" s="34" t="str">
        <f t="shared" si="11"/>
        <v/>
      </c>
      <c r="C193" s="40" t="str">
        <f t="shared" si="15"/>
        <v>FF</v>
      </c>
      <c r="G193" s="46" t="str">
        <f t="shared" si="13"/>
        <v>BE</v>
      </c>
      <c r="H193" s="47" t="s">
        <v>809</v>
      </c>
      <c r="I193" s="64"/>
      <c r="K193" s="57" t="str">
        <f t="shared" si="14"/>
        <v>BE</v>
      </c>
      <c r="L193" s="60" t="s">
        <v>809</v>
      </c>
    </row>
    <row r="194" spans="1:12">
      <c r="A194" s="40" t="str">
        <f t="shared" si="12"/>
        <v/>
      </c>
      <c r="B194" s="34" t="str">
        <f t="shared" si="11"/>
        <v/>
      </c>
      <c r="C194" s="40" t="str">
        <f t="shared" si="15"/>
        <v>FF</v>
      </c>
      <c r="G194" s="46" t="str">
        <f t="shared" si="13"/>
        <v>BF</v>
      </c>
      <c r="H194" s="47" t="s">
        <v>699</v>
      </c>
      <c r="I194" s="64"/>
      <c r="K194" s="57" t="str">
        <f t="shared" si="14"/>
        <v>BF</v>
      </c>
      <c r="L194" s="60" t="s">
        <v>699</v>
      </c>
    </row>
    <row r="195" spans="1:12">
      <c r="A195" s="40" t="str">
        <f t="shared" si="12"/>
        <v/>
      </c>
      <c r="B195" s="34" t="str">
        <f t="shared" ref="B195:B226" si="16">INDEX($I:$I,ROW())&amp;""</f>
        <v/>
      </c>
      <c r="C195" s="40" t="str">
        <f t="shared" si="15"/>
        <v>FF</v>
      </c>
      <c r="G195" s="46" t="str">
        <f t="shared" si="13"/>
        <v>C0</v>
      </c>
      <c r="H195" s="47" t="s">
        <v>810</v>
      </c>
      <c r="I195" s="64"/>
      <c r="K195" s="57" t="str">
        <f t="shared" si="14"/>
        <v>C0</v>
      </c>
      <c r="L195" s="60" t="s">
        <v>810</v>
      </c>
    </row>
    <row r="196" spans="1:12">
      <c r="A196" s="40" t="str">
        <f t="shared" ref="A196:A226" si="17">IF(AND(LEN(B196),C196="FF"),0,IF(C196="FF","",1))</f>
        <v/>
      </c>
      <c r="B196" s="34" t="str">
        <f t="shared" si="16"/>
        <v/>
      </c>
      <c r="C196" s="40" t="str">
        <f t="shared" si="15"/>
        <v>FF</v>
      </c>
      <c r="G196" s="46" t="str">
        <f t="shared" ref="G196:G226" si="18">DEC2HEX(ROW()-3,2)</f>
        <v>C1</v>
      </c>
      <c r="H196" s="47" t="s">
        <v>811</v>
      </c>
      <c r="I196" s="64"/>
      <c r="K196" s="57" t="str">
        <f t="shared" ref="K196:K226" si="19">DEC2HEX(ROW()-3,2)</f>
        <v>C1</v>
      </c>
      <c r="L196" s="60" t="s">
        <v>811</v>
      </c>
    </row>
    <row r="197" spans="1:12">
      <c r="A197" s="40" t="str">
        <f t="shared" si="17"/>
        <v/>
      </c>
      <c r="B197" s="34" t="str">
        <f t="shared" si="16"/>
        <v/>
      </c>
      <c r="C197" s="40" t="str">
        <f t="shared" si="15"/>
        <v>FF</v>
      </c>
      <c r="G197" s="46" t="str">
        <f t="shared" si="18"/>
        <v>C2</v>
      </c>
      <c r="H197" s="47" t="s">
        <v>700</v>
      </c>
      <c r="I197" s="64"/>
      <c r="K197" s="57" t="str">
        <f t="shared" si="19"/>
        <v>C2</v>
      </c>
      <c r="L197" s="60" t="s">
        <v>700</v>
      </c>
    </row>
    <row r="198" spans="1:12">
      <c r="A198" s="40" t="str">
        <f t="shared" si="17"/>
        <v/>
      </c>
      <c r="B198" s="34" t="str">
        <f t="shared" si="16"/>
        <v/>
      </c>
      <c r="C198" s="40" t="str">
        <f t="shared" si="15"/>
        <v>FF</v>
      </c>
      <c r="G198" s="46" t="str">
        <f t="shared" si="18"/>
        <v>C3</v>
      </c>
      <c r="H198" s="47" t="s">
        <v>812</v>
      </c>
      <c r="I198" s="64"/>
      <c r="K198" s="57" t="str">
        <f t="shared" si="19"/>
        <v>C3</v>
      </c>
      <c r="L198" s="60" t="s">
        <v>812</v>
      </c>
    </row>
    <row r="199" spans="1:12">
      <c r="A199" s="40" t="str">
        <f t="shared" si="17"/>
        <v/>
      </c>
      <c r="B199" s="34" t="str">
        <f t="shared" si="16"/>
        <v/>
      </c>
      <c r="C199" s="40" t="str">
        <f t="shared" si="15"/>
        <v>FF</v>
      </c>
      <c r="G199" s="46" t="str">
        <f t="shared" si="18"/>
        <v>C4</v>
      </c>
      <c r="H199" s="47" t="s">
        <v>813</v>
      </c>
      <c r="I199" s="64"/>
      <c r="K199" s="57" t="str">
        <f t="shared" si="19"/>
        <v>C4</v>
      </c>
      <c r="L199" s="60" t="s">
        <v>813</v>
      </c>
    </row>
    <row r="200" spans="1:12">
      <c r="A200" s="40" t="str">
        <f t="shared" si="17"/>
        <v/>
      </c>
      <c r="B200" s="34" t="str">
        <f t="shared" si="16"/>
        <v/>
      </c>
      <c r="C200" s="40" t="str">
        <f t="shared" si="15"/>
        <v>FF</v>
      </c>
      <c r="G200" s="46" t="str">
        <f t="shared" si="18"/>
        <v>C5</v>
      </c>
      <c r="H200" s="47" t="s">
        <v>814</v>
      </c>
      <c r="I200" s="64"/>
      <c r="K200" s="57" t="str">
        <f t="shared" si="19"/>
        <v>C5</v>
      </c>
      <c r="L200" s="60" t="s">
        <v>814</v>
      </c>
    </row>
    <row r="201" spans="1:12">
      <c r="A201" s="40" t="str">
        <f t="shared" si="17"/>
        <v/>
      </c>
      <c r="B201" s="34" t="str">
        <f t="shared" si="16"/>
        <v/>
      </c>
      <c r="C201" s="40" t="str">
        <f t="shared" si="15"/>
        <v>FF</v>
      </c>
      <c r="G201" s="46" t="str">
        <f t="shared" si="18"/>
        <v>C6</v>
      </c>
      <c r="H201" s="47" t="s">
        <v>701</v>
      </c>
      <c r="I201" s="64"/>
      <c r="K201" s="57" t="str">
        <f t="shared" si="19"/>
        <v>C6</v>
      </c>
      <c r="L201" s="60" t="s">
        <v>701</v>
      </c>
    </row>
    <row r="202" spans="1:12">
      <c r="A202" s="40" t="str">
        <f t="shared" si="17"/>
        <v/>
      </c>
      <c r="B202" s="34" t="str">
        <f t="shared" si="16"/>
        <v/>
      </c>
      <c r="C202" s="40" t="str">
        <f t="shared" ref="C202:C226" si="20">IFERROR(IF(LEN(B202)=0,"FF",INDEX($K:$K,MATCH(B202,$L:$L,0))),"FF")</f>
        <v>FF</v>
      </c>
      <c r="G202" s="46" t="str">
        <f t="shared" si="18"/>
        <v>C7</v>
      </c>
      <c r="H202" s="47" t="s">
        <v>702</v>
      </c>
      <c r="I202" s="64"/>
      <c r="K202" s="57" t="str">
        <f t="shared" si="19"/>
        <v>C7</v>
      </c>
      <c r="L202" s="60" t="s">
        <v>702</v>
      </c>
    </row>
    <row r="203" spans="1:12">
      <c r="A203" s="40" t="str">
        <f t="shared" si="17"/>
        <v/>
      </c>
      <c r="B203" s="34" t="str">
        <f t="shared" si="16"/>
        <v/>
      </c>
      <c r="C203" s="40" t="str">
        <f t="shared" si="20"/>
        <v>FF</v>
      </c>
      <c r="G203" s="46" t="str">
        <f t="shared" si="18"/>
        <v>C8</v>
      </c>
      <c r="H203" s="47" t="s">
        <v>815</v>
      </c>
      <c r="I203" s="64"/>
      <c r="K203" s="57" t="str">
        <f t="shared" si="19"/>
        <v>C8</v>
      </c>
      <c r="L203" s="60" t="s">
        <v>815</v>
      </c>
    </row>
    <row r="204" spans="1:12">
      <c r="A204" s="40" t="str">
        <f t="shared" si="17"/>
        <v/>
      </c>
      <c r="B204" s="34" t="str">
        <f t="shared" si="16"/>
        <v/>
      </c>
      <c r="C204" s="40" t="str">
        <f t="shared" si="20"/>
        <v>FF</v>
      </c>
      <c r="G204" s="46" t="str">
        <f t="shared" si="18"/>
        <v>C9</v>
      </c>
      <c r="H204" s="47" t="s">
        <v>816</v>
      </c>
      <c r="I204" s="64"/>
      <c r="K204" s="57" t="str">
        <f t="shared" si="19"/>
        <v>C9</v>
      </c>
      <c r="L204" s="60" t="s">
        <v>816</v>
      </c>
    </row>
    <row r="205" spans="1:12">
      <c r="A205" s="40" t="str">
        <f t="shared" si="17"/>
        <v/>
      </c>
      <c r="B205" s="34" t="str">
        <f t="shared" si="16"/>
        <v/>
      </c>
      <c r="C205" s="40" t="str">
        <f t="shared" si="20"/>
        <v>FF</v>
      </c>
      <c r="G205" s="46" t="str">
        <f t="shared" si="18"/>
        <v>CA</v>
      </c>
      <c r="H205" s="47" t="s">
        <v>817</v>
      </c>
      <c r="I205" s="64"/>
      <c r="K205" s="57" t="str">
        <f t="shared" si="19"/>
        <v>CA</v>
      </c>
      <c r="L205" s="60" t="s">
        <v>817</v>
      </c>
    </row>
    <row r="206" spans="1:12">
      <c r="A206" s="40" t="str">
        <f t="shared" si="17"/>
        <v/>
      </c>
      <c r="B206" s="34" t="str">
        <f t="shared" si="16"/>
        <v/>
      </c>
      <c r="C206" s="40" t="str">
        <f t="shared" si="20"/>
        <v>FF</v>
      </c>
      <c r="G206" s="46" t="str">
        <f t="shared" si="18"/>
        <v>CB</v>
      </c>
      <c r="H206" s="47" t="s">
        <v>703</v>
      </c>
      <c r="I206" s="64"/>
      <c r="K206" s="57" t="str">
        <f t="shared" si="19"/>
        <v>CB</v>
      </c>
      <c r="L206" s="60" t="s">
        <v>703</v>
      </c>
    </row>
    <row r="207" spans="1:12">
      <c r="A207" s="40" t="str">
        <f t="shared" si="17"/>
        <v/>
      </c>
      <c r="B207" s="34" t="str">
        <f t="shared" si="16"/>
        <v/>
      </c>
      <c r="C207" s="40" t="str">
        <f t="shared" si="20"/>
        <v>FF</v>
      </c>
      <c r="G207" s="46" t="str">
        <f t="shared" si="18"/>
        <v>CC</v>
      </c>
      <c r="H207" s="47" t="s">
        <v>704</v>
      </c>
      <c r="I207" s="64"/>
      <c r="K207" s="57" t="str">
        <f t="shared" si="19"/>
        <v>CC</v>
      </c>
      <c r="L207" s="60" t="s">
        <v>704</v>
      </c>
    </row>
    <row r="208" spans="1:12">
      <c r="A208" s="40" t="str">
        <f t="shared" si="17"/>
        <v/>
      </c>
      <c r="B208" s="34" t="str">
        <f t="shared" si="16"/>
        <v/>
      </c>
      <c r="C208" s="40" t="str">
        <f t="shared" si="20"/>
        <v>FF</v>
      </c>
      <c r="G208" s="46" t="str">
        <f t="shared" si="18"/>
        <v>CD</v>
      </c>
      <c r="H208" s="47" t="s">
        <v>818</v>
      </c>
      <c r="I208" s="64"/>
      <c r="K208" s="57" t="str">
        <f t="shared" si="19"/>
        <v>CD</v>
      </c>
      <c r="L208" s="60" t="s">
        <v>818</v>
      </c>
    </row>
    <row r="209" spans="1:12">
      <c r="A209" s="40" t="str">
        <f t="shared" si="17"/>
        <v/>
      </c>
      <c r="B209" s="34" t="str">
        <f t="shared" si="16"/>
        <v/>
      </c>
      <c r="C209" s="40" t="str">
        <f t="shared" si="20"/>
        <v>FF</v>
      </c>
      <c r="G209" s="46" t="str">
        <f t="shared" si="18"/>
        <v>CE</v>
      </c>
      <c r="H209" s="47" t="s">
        <v>819</v>
      </c>
      <c r="I209" s="64"/>
      <c r="K209" s="57" t="str">
        <f t="shared" si="19"/>
        <v>CE</v>
      </c>
      <c r="L209" s="60" t="s">
        <v>819</v>
      </c>
    </row>
    <row r="210" spans="1:12">
      <c r="A210" s="40" t="str">
        <f t="shared" si="17"/>
        <v/>
      </c>
      <c r="B210" s="34" t="str">
        <f t="shared" si="16"/>
        <v/>
      </c>
      <c r="C210" s="40" t="str">
        <f t="shared" si="20"/>
        <v>FF</v>
      </c>
      <c r="G210" s="46" t="str">
        <f t="shared" si="18"/>
        <v>CF</v>
      </c>
      <c r="H210" s="47" t="s">
        <v>820</v>
      </c>
      <c r="I210" s="64"/>
      <c r="K210" s="57" t="str">
        <f t="shared" si="19"/>
        <v>CF</v>
      </c>
      <c r="L210" s="60" t="s">
        <v>820</v>
      </c>
    </row>
    <row r="211" spans="1:12">
      <c r="A211" s="40" t="str">
        <f t="shared" si="17"/>
        <v/>
      </c>
      <c r="B211" s="34" t="str">
        <f t="shared" si="16"/>
        <v/>
      </c>
      <c r="C211" s="40" t="str">
        <f t="shared" si="20"/>
        <v>FF</v>
      </c>
      <c r="G211" s="46" t="str">
        <f t="shared" si="18"/>
        <v>D0</v>
      </c>
      <c r="H211" s="47" t="s">
        <v>821</v>
      </c>
      <c r="I211" s="64"/>
      <c r="K211" s="57" t="str">
        <f t="shared" si="19"/>
        <v>D0</v>
      </c>
      <c r="L211" s="60" t="s">
        <v>821</v>
      </c>
    </row>
    <row r="212" spans="1:12">
      <c r="A212" s="40" t="str">
        <f t="shared" si="17"/>
        <v/>
      </c>
      <c r="B212" s="34" t="str">
        <f t="shared" si="16"/>
        <v/>
      </c>
      <c r="C212" s="40" t="str">
        <f t="shared" si="20"/>
        <v>FF</v>
      </c>
      <c r="G212" s="46" t="str">
        <f t="shared" si="18"/>
        <v>D1</v>
      </c>
      <c r="H212" s="47" t="s">
        <v>822</v>
      </c>
      <c r="I212" s="64"/>
      <c r="K212" s="57" t="str">
        <f t="shared" si="19"/>
        <v>D1</v>
      </c>
      <c r="L212" s="60" t="s">
        <v>822</v>
      </c>
    </row>
    <row r="213" spans="1:12">
      <c r="A213" s="40" t="str">
        <f t="shared" si="17"/>
        <v/>
      </c>
      <c r="B213" s="34" t="str">
        <f t="shared" si="16"/>
        <v/>
      </c>
      <c r="C213" s="40" t="str">
        <f t="shared" si="20"/>
        <v>FF</v>
      </c>
      <c r="G213" s="46" t="str">
        <f t="shared" si="18"/>
        <v>D2</v>
      </c>
      <c r="H213" s="47" t="s">
        <v>823</v>
      </c>
      <c r="I213" s="64"/>
      <c r="K213" s="57" t="str">
        <f t="shared" si="19"/>
        <v>D2</v>
      </c>
      <c r="L213" s="60" t="s">
        <v>823</v>
      </c>
    </row>
    <row r="214" spans="1:12">
      <c r="A214" s="40" t="str">
        <f t="shared" si="17"/>
        <v/>
      </c>
      <c r="B214" s="34" t="str">
        <f t="shared" si="16"/>
        <v/>
      </c>
      <c r="C214" s="40" t="str">
        <f t="shared" si="20"/>
        <v>FF</v>
      </c>
      <c r="G214" s="46" t="str">
        <f t="shared" si="18"/>
        <v>D3</v>
      </c>
      <c r="H214" s="47" t="s">
        <v>824</v>
      </c>
      <c r="I214" s="64"/>
      <c r="K214" s="57" t="str">
        <f t="shared" si="19"/>
        <v>D3</v>
      </c>
      <c r="L214" s="60" t="s">
        <v>824</v>
      </c>
    </row>
    <row r="215" spans="1:12">
      <c r="A215" s="40" t="str">
        <f t="shared" si="17"/>
        <v/>
      </c>
      <c r="B215" s="34" t="str">
        <f t="shared" si="16"/>
        <v/>
      </c>
      <c r="C215" s="40" t="str">
        <f t="shared" si="20"/>
        <v>FF</v>
      </c>
      <c r="G215" s="46" t="str">
        <f t="shared" si="18"/>
        <v>D4</v>
      </c>
      <c r="H215" s="47" t="s">
        <v>825</v>
      </c>
      <c r="I215" s="64"/>
      <c r="K215" s="57" t="str">
        <f t="shared" si="19"/>
        <v>D4</v>
      </c>
      <c r="L215" s="60" t="s">
        <v>825</v>
      </c>
    </row>
    <row r="216" spans="1:12">
      <c r="A216" s="40" t="str">
        <f t="shared" si="17"/>
        <v/>
      </c>
      <c r="B216" s="34" t="str">
        <f t="shared" si="16"/>
        <v/>
      </c>
      <c r="C216" s="40" t="str">
        <f t="shared" si="20"/>
        <v>FF</v>
      </c>
      <c r="G216" s="46" t="str">
        <f t="shared" si="18"/>
        <v>D5</v>
      </c>
      <c r="H216" s="47" t="s">
        <v>705</v>
      </c>
      <c r="I216" s="64"/>
      <c r="K216" s="57" t="str">
        <f t="shared" si="19"/>
        <v>D5</v>
      </c>
      <c r="L216" s="60" t="s">
        <v>705</v>
      </c>
    </row>
    <row r="217" spans="1:12">
      <c r="A217" s="40" t="str">
        <f t="shared" si="17"/>
        <v/>
      </c>
      <c r="B217" s="34" t="str">
        <f t="shared" si="16"/>
        <v/>
      </c>
      <c r="C217" s="40" t="str">
        <f t="shared" si="20"/>
        <v>FF</v>
      </c>
      <c r="G217" s="46" t="str">
        <f t="shared" si="18"/>
        <v>D6</v>
      </c>
      <c r="H217" s="47" t="s">
        <v>826</v>
      </c>
      <c r="I217" s="64"/>
      <c r="K217" s="57" t="str">
        <f t="shared" si="19"/>
        <v>D6</v>
      </c>
      <c r="L217" s="60" t="s">
        <v>826</v>
      </c>
    </row>
    <row r="218" spans="1:12">
      <c r="A218" s="40" t="str">
        <f t="shared" si="17"/>
        <v/>
      </c>
      <c r="B218" s="34" t="str">
        <f t="shared" si="16"/>
        <v/>
      </c>
      <c r="C218" s="40" t="str">
        <f t="shared" si="20"/>
        <v>FF</v>
      </c>
      <c r="G218" s="46" t="str">
        <f t="shared" si="18"/>
        <v>D7</v>
      </c>
      <c r="H218" s="47" t="s">
        <v>706</v>
      </c>
      <c r="I218" s="64"/>
      <c r="K218" s="57" t="str">
        <f t="shared" si="19"/>
        <v>D7</v>
      </c>
      <c r="L218" s="60" t="s">
        <v>706</v>
      </c>
    </row>
    <row r="219" spans="1:12">
      <c r="A219" s="40" t="str">
        <f t="shared" si="17"/>
        <v/>
      </c>
      <c r="B219" s="34" t="str">
        <f t="shared" si="16"/>
        <v/>
      </c>
      <c r="C219" s="40" t="str">
        <f t="shared" si="20"/>
        <v>FF</v>
      </c>
      <c r="G219" s="46" t="str">
        <f t="shared" si="18"/>
        <v>D8</v>
      </c>
      <c r="H219" s="47" t="s">
        <v>707</v>
      </c>
      <c r="I219" s="64"/>
      <c r="K219" s="57" t="str">
        <f t="shared" si="19"/>
        <v>D8</v>
      </c>
      <c r="L219" s="60" t="s">
        <v>707</v>
      </c>
    </row>
    <row r="220" spans="1:12">
      <c r="A220" s="40" t="str">
        <f t="shared" si="17"/>
        <v/>
      </c>
      <c r="B220" s="34" t="str">
        <f t="shared" si="16"/>
        <v/>
      </c>
      <c r="C220" s="40" t="str">
        <f t="shared" si="20"/>
        <v>FF</v>
      </c>
      <c r="G220" s="46" t="str">
        <f t="shared" si="18"/>
        <v>D9</v>
      </c>
      <c r="H220" s="47" t="s">
        <v>708</v>
      </c>
      <c r="I220" s="64"/>
      <c r="K220" s="57" t="str">
        <f t="shared" si="19"/>
        <v>D9</v>
      </c>
      <c r="L220" s="60" t="s">
        <v>708</v>
      </c>
    </row>
    <row r="221" spans="1:12">
      <c r="A221" s="40" t="str">
        <f t="shared" si="17"/>
        <v/>
      </c>
      <c r="B221" s="34" t="str">
        <f t="shared" si="16"/>
        <v/>
      </c>
      <c r="C221" s="40" t="str">
        <f t="shared" si="20"/>
        <v>FF</v>
      </c>
      <c r="G221" s="46" t="str">
        <f t="shared" si="18"/>
        <v>DA</v>
      </c>
      <c r="H221" s="47" t="s">
        <v>709</v>
      </c>
      <c r="I221" s="64"/>
      <c r="K221" s="57" t="str">
        <f t="shared" si="19"/>
        <v>DA</v>
      </c>
      <c r="L221" s="60" t="s">
        <v>709</v>
      </c>
    </row>
    <row r="222" spans="1:12">
      <c r="A222" s="40" t="str">
        <f t="shared" si="17"/>
        <v/>
      </c>
      <c r="B222" s="34" t="str">
        <f t="shared" si="16"/>
        <v/>
      </c>
      <c r="C222" s="40" t="str">
        <f t="shared" si="20"/>
        <v>FF</v>
      </c>
      <c r="G222" s="46" t="str">
        <f t="shared" si="18"/>
        <v>DB</v>
      </c>
      <c r="H222" s="47" t="s">
        <v>710</v>
      </c>
      <c r="I222" s="64"/>
      <c r="K222" s="57" t="str">
        <f t="shared" si="19"/>
        <v>DB</v>
      </c>
      <c r="L222" s="60" t="s">
        <v>710</v>
      </c>
    </row>
    <row r="223" spans="1:12">
      <c r="A223" s="40" t="str">
        <f t="shared" si="17"/>
        <v/>
      </c>
      <c r="B223" s="34" t="str">
        <f t="shared" si="16"/>
        <v/>
      </c>
      <c r="C223" s="40" t="str">
        <f t="shared" si="20"/>
        <v>FF</v>
      </c>
      <c r="G223" s="46" t="str">
        <f t="shared" si="18"/>
        <v>DC</v>
      </c>
      <c r="H223" s="47" t="s">
        <v>711</v>
      </c>
      <c r="I223" s="64"/>
      <c r="K223" s="57" t="str">
        <f t="shared" si="19"/>
        <v>DC</v>
      </c>
      <c r="L223" s="60" t="s">
        <v>711</v>
      </c>
    </row>
    <row r="224" spans="1:12">
      <c r="A224" s="40" t="str">
        <f t="shared" si="17"/>
        <v/>
      </c>
      <c r="B224" s="34" t="str">
        <f t="shared" si="16"/>
        <v/>
      </c>
      <c r="C224" s="40" t="str">
        <f t="shared" si="20"/>
        <v>FF</v>
      </c>
      <c r="G224" s="46" t="str">
        <f t="shared" si="18"/>
        <v>DD</v>
      </c>
      <c r="H224" s="47" t="s">
        <v>827</v>
      </c>
      <c r="I224" s="64"/>
      <c r="K224" s="57" t="str">
        <f t="shared" si="19"/>
        <v>DD</v>
      </c>
      <c r="L224" s="60" t="s">
        <v>827</v>
      </c>
    </row>
    <row r="225" spans="1:12">
      <c r="A225" s="40" t="str">
        <f t="shared" si="17"/>
        <v/>
      </c>
      <c r="B225" s="34" t="str">
        <f t="shared" si="16"/>
        <v/>
      </c>
      <c r="C225" s="40" t="str">
        <f t="shared" si="20"/>
        <v>FF</v>
      </c>
      <c r="G225" s="46" t="str">
        <f t="shared" si="18"/>
        <v>DE</v>
      </c>
      <c r="H225" s="47" t="s">
        <v>712</v>
      </c>
      <c r="I225" s="64"/>
      <c r="K225" s="57" t="str">
        <f t="shared" si="19"/>
        <v>DE</v>
      </c>
      <c r="L225" s="60" t="s">
        <v>712</v>
      </c>
    </row>
    <row r="226" spans="1:12">
      <c r="A226" s="40" t="str">
        <f t="shared" si="17"/>
        <v/>
      </c>
      <c r="B226" s="34" t="str">
        <f t="shared" si="16"/>
        <v/>
      </c>
      <c r="C226" s="40" t="str">
        <f t="shared" si="20"/>
        <v>FF</v>
      </c>
      <c r="G226" s="45" t="str">
        <f t="shared" si="18"/>
        <v>DF</v>
      </c>
      <c r="H226" s="49" t="s">
        <v>713</v>
      </c>
      <c r="I226" s="65"/>
      <c r="K226" s="61" t="str">
        <f t="shared" si="19"/>
        <v>DF</v>
      </c>
      <c r="L226" s="62" t="s">
        <v>713</v>
      </c>
    </row>
    <row r="227" spans="1:12">
      <c r="I227" s="35" t="s">
        <v>323</v>
      </c>
    </row>
  </sheetData>
  <mergeCells count="1">
    <mergeCell ref="N1:N2"/>
  </mergeCells>
  <conditionalFormatting sqref="I3:I226">
    <cfRule type="expression" dxfId="1" priority="6" stopIfTrue="1">
      <formula>INDIRECT(ADDRESS(ROW(),1))=0</formula>
    </cfRule>
    <cfRule type="expression" dxfId="0" priority="1" stopIfTrue="1">
      <formula>INDIRECT(ADDRESS(ROW(),1))=1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34998626667073579"/>
  </sheetPr>
  <dimension ref="A1:B256"/>
  <sheetViews>
    <sheetView showRowColHeaders="0" workbookViewId="0">
      <selection activeCell="B1" sqref="B1"/>
    </sheetView>
  </sheetViews>
  <sheetFormatPr defaultRowHeight="15"/>
  <cols>
    <col min="1" max="1" width="3.7109375" style="40" customWidth="1"/>
    <col min="2" max="2" width="20.7109375" style="34" customWidth="1"/>
    <col min="3" max="16384" width="9.140625" style="34"/>
  </cols>
  <sheetData>
    <row r="1" spans="1:2">
      <c r="A1" s="40" t="str">
        <f>DEC2HEX(ROW()-1,2)</f>
        <v>00</v>
      </c>
      <c r="B1" s="50" t="s">
        <v>323</v>
      </c>
    </row>
    <row r="2" spans="1:2">
      <c r="A2" s="40" t="str">
        <f t="shared" ref="A2:A65" si="0">DEC2HEX(ROW()-1,2)</f>
        <v>01</v>
      </c>
      <c r="B2" s="50" t="s">
        <v>374</v>
      </c>
    </row>
    <row r="3" spans="1:2">
      <c r="A3" s="40" t="str">
        <f t="shared" si="0"/>
        <v>02</v>
      </c>
      <c r="B3" s="50" t="s">
        <v>375</v>
      </c>
    </row>
    <row r="4" spans="1:2">
      <c r="A4" s="40" t="str">
        <f t="shared" si="0"/>
        <v>03</v>
      </c>
      <c r="B4" s="50" t="s">
        <v>376</v>
      </c>
    </row>
    <row r="5" spans="1:2">
      <c r="A5" s="40" t="str">
        <f t="shared" si="0"/>
        <v>04</v>
      </c>
      <c r="B5" s="50" t="s">
        <v>377</v>
      </c>
    </row>
    <row r="6" spans="1:2">
      <c r="A6" s="40" t="str">
        <f t="shared" si="0"/>
        <v>05</v>
      </c>
      <c r="B6" s="50" t="s">
        <v>338</v>
      </c>
    </row>
    <row r="7" spans="1:2">
      <c r="A7" s="40" t="str">
        <f t="shared" si="0"/>
        <v>06</v>
      </c>
      <c r="B7" s="50" t="s">
        <v>378</v>
      </c>
    </row>
    <row r="8" spans="1:2">
      <c r="A8" s="40" t="str">
        <f t="shared" si="0"/>
        <v>07</v>
      </c>
      <c r="B8" s="50" t="s">
        <v>379</v>
      </c>
    </row>
    <row r="9" spans="1:2">
      <c r="A9" s="40" t="str">
        <f t="shared" si="0"/>
        <v>08</v>
      </c>
      <c r="B9" s="50" t="s">
        <v>380</v>
      </c>
    </row>
    <row r="10" spans="1:2">
      <c r="A10" s="40" t="str">
        <f t="shared" si="0"/>
        <v>09</v>
      </c>
      <c r="B10" s="50" t="s">
        <v>381</v>
      </c>
    </row>
    <row r="11" spans="1:2">
      <c r="A11" s="40" t="str">
        <f t="shared" si="0"/>
        <v>0A</v>
      </c>
      <c r="B11" s="50" t="s">
        <v>382</v>
      </c>
    </row>
    <row r="12" spans="1:2">
      <c r="A12" s="40" t="str">
        <f t="shared" si="0"/>
        <v>0B</v>
      </c>
      <c r="B12" s="50" t="s">
        <v>547</v>
      </c>
    </row>
    <row r="13" spans="1:2">
      <c r="A13" s="40" t="str">
        <f t="shared" si="0"/>
        <v>0C</v>
      </c>
      <c r="B13" s="50" t="s">
        <v>339</v>
      </c>
    </row>
    <row r="14" spans="1:2">
      <c r="A14" s="40" t="str">
        <f t="shared" si="0"/>
        <v>0D</v>
      </c>
      <c r="B14" s="50" t="s">
        <v>346</v>
      </c>
    </row>
    <row r="15" spans="1:2">
      <c r="A15" s="40" t="str">
        <f t="shared" si="0"/>
        <v>0E</v>
      </c>
      <c r="B15" s="50" t="s">
        <v>548</v>
      </c>
    </row>
    <row r="16" spans="1:2">
      <c r="A16" s="40" t="str">
        <f t="shared" si="0"/>
        <v>0F</v>
      </c>
      <c r="B16" s="50" t="s">
        <v>347</v>
      </c>
    </row>
    <row r="17" spans="1:2">
      <c r="A17" s="40" t="str">
        <f t="shared" si="0"/>
        <v>10</v>
      </c>
      <c r="B17" s="50" t="s">
        <v>348</v>
      </c>
    </row>
    <row r="18" spans="1:2">
      <c r="A18" s="40" t="str">
        <f t="shared" si="0"/>
        <v>11</v>
      </c>
      <c r="B18" s="50" t="s">
        <v>349</v>
      </c>
    </row>
    <row r="19" spans="1:2">
      <c r="A19" s="40" t="str">
        <f t="shared" si="0"/>
        <v>12</v>
      </c>
      <c r="B19" s="50" t="s">
        <v>350</v>
      </c>
    </row>
    <row r="20" spans="1:2">
      <c r="A20" s="40" t="str">
        <f t="shared" si="0"/>
        <v>13</v>
      </c>
      <c r="B20" s="50" t="s">
        <v>351</v>
      </c>
    </row>
    <row r="21" spans="1:2">
      <c r="A21" s="40" t="str">
        <f t="shared" si="0"/>
        <v>14</v>
      </c>
      <c r="B21" s="50" t="s">
        <v>352</v>
      </c>
    </row>
    <row r="22" spans="1:2">
      <c r="A22" s="40" t="str">
        <f t="shared" si="0"/>
        <v>15</v>
      </c>
      <c r="B22" s="50" t="s">
        <v>353</v>
      </c>
    </row>
    <row r="23" spans="1:2">
      <c r="A23" s="40" t="str">
        <f t="shared" si="0"/>
        <v>16</v>
      </c>
      <c r="B23" s="50" t="s">
        <v>354</v>
      </c>
    </row>
    <row r="24" spans="1:2">
      <c r="A24" s="40" t="str">
        <f t="shared" si="0"/>
        <v>17</v>
      </c>
      <c r="B24" s="50" t="s">
        <v>355</v>
      </c>
    </row>
    <row r="25" spans="1:2">
      <c r="A25" s="40" t="str">
        <f t="shared" si="0"/>
        <v>18</v>
      </c>
      <c r="B25" s="50" t="s">
        <v>356</v>
      </c>
    </row>
    <row r="26" spans="1:2">
      <c r="A26" s="40" t="str">
        <f t="shared" si="0"/>
        <v>19</v>
      </c>
      <c r="B26" s="50" t="s">
        <v>357</v>
      </c>
    </row>
    <row r="27" spans="1:2">
      <c r="A27" s="40" t="str">
        <f t="shared" si="0"/>
        <v>1A</v>
      </c>
      <c r="B27" s="50" t="s">
        <v>358</v>
      </c>
    </row>
    <row r="28" spans="1:2">
      <c r="A28" s="40" t="str">
        <f t="shared" si="0"/>
        <v>1B</v>
      </c>
      <c r="B28" s="50" t="s">
        <v>549</v>
      </c>
    </row>
    <row r="29" spans="1:2">
      <c r="A29" s="40" t="str">
        <f t="shared" si="0"/>
        <v>1C</v>
      </c>
      <c r="B29" s="50" t="s">
        <v>359</v>
      </c>
    </row>
    <row r="30" spans="1:2">
      <c r="A30" s="40" t="str">
        <f t="shared" si="0"/>
        <v>1D</v>
      </c>
      <c r="B30" s="50" t="s">
        <v>360</v>
      </c>
    </row>
    <row r="31" spans="1:2">
      <c r="A31" s="40" t="str">
        <f t="shared" si="0"/>
        <v>1E</v>
      </c>
      <c r="B31" s="50" t="s">
        <v>361</v>
      </c>
    </row>
    <row r="32" spans="1:2">
      <c r="A32" s="40" t="str">
        <f t="shared" si="0"/>
        <v>1F</v>
      </c>
      <c r="B32" s="50" t="s">
        <v>362</v>
      </c>
    </row>
    <row r="33" spans="1:2">
      <c r="A33" s="40" t="str">
        <f t="shared" si="0"/>
        <v>20</v>
      </c>
      <c r="B33" s="50" t="s">
        <v>363</v>
      </c>
    </row>
    <row r="34" spans="1:2">
      <c r="A34" s="40" t="str">
        <f t="shared" si="0"/>
        <v>21</v>
      </c>
      <c r="B34" s="50" t="s">
        <v>364</v>
      </c>
    </row>
    <row r="35" spans="1:2">
      <c r="A35" s="40" t="str">
        <f t="shared" si="0"/>
        <v>22</v>
      </c>
      <c r="B35" s="50" t="s">
        <v>365</v>
      </c>
    </row>
    <row r="36" spans="1:2">
      <c r="A36" s="40" t="str">
        <f t="shared" si="0"/>
        <v>23</v>
      </c>
      <c r="B36" s="50" t="s">
        <v>366</v>
      </c>
    </row>
    <row r="37" spans="1:2">
      <c r="A37" s="40" t="str">
        <f t="shared" si="0"/>
        <v>24</v>
      </c>
      <c r="B37" s="50" t="s">
        <v>367</v>
      </c>
    </row>
    <row r="38" spans="1:2">
      <c r="A38" s="40" t="str">
        <f t="shared" si="0"/>
        <v>25</v>
      </c>
      <c r="B38" s="50" t="s">
        <v>368</v>
      </c>
    </row>
    <row r="39" spans="1:2">
      <c r="A39" s="40" t="str">
        <f t="shared" si="0"/>
        <v>26</v>
      </c>
      <c r="B39" s="50" t="s">
        <v>369</v>
      </c>
    </row>
    <row r="40" spans="1:2">
      <c r="A40" s="40" t="str">
        <f t="shared" si="0"/>
        <v>27</v>
      </c>
      <c r="B40" s="50" t="s">
        <v>370</v>
      </c>
    </row>
    <row r="41" spans="1:2">
      <c r="A41" s="40" t="str">
        <f t="shared" si="0"/>
        <v>28</v>
      </c>
      <c r="B41" s="50" t="s">
        <v>371</v>
      </c>
    </row>
    <row r="42" spans="1:2">
      <c r="A42" s="40" t="str">
        <f t="shared" si="0"/>
        <v>29</v>
      </c>
      <c r="B42" s="50" t="s">
        <v>303</v>
      </c>
    </row>
    <row r="43" spans="1:2">
      <c r="A43" s="40" t="str">
        <f t="shared" si="0"/>
        <v>2A</v>
      </c>
      <c r="B43" s="50" t="s">
        <v>304</v>
      </c>
    </row>
    <row r="44" spans="1:2">
      <c r="A44" s="40" t="str">
        <f t="shared" si="0"/>
        <v>2B</v>
      </c>
      <c r="B44" s="50" t="s">
        <v>305</v>
      </c>
    </row>
    <row r="45" spans="1:2">
      <c r="A45" s="40" t="str">
        <f t="shared" si="0"/>
        <v>2C</v>
      </c>
      <c r="B45" s="50" t="s">
        <v>372</v>
      </c>
    </row>
    <row r="46" spans="1:2">
      <c r="A46" s="40" t="str">
        <f t="shared" si="0"/>
        <v>2D</v>
      </c>
      <c r="B46" s="50" t="s">
        <v>329</v>
      </c>
    </row>
    <row r="47" spans="1:2">
      <c r="A47" s="40" t="str">
        <f t="shared" si="0"/>
        <v>2E</v>
      </c>
      <c r="B47" s="50" t="s">
        <v>330</v>
      </c>
    </row>
    <row r="48" spans="1:2">
      <c r="A48" s="40" t="str">
        <f t="shared" si="0"/>
        <v>2F</v>
      </c>
      <c r="B48" s="50" t="s">
        <v>306</v>
      </c>
    </row>
    <row r="49" spans="1:2">
      <c r="A49" s="40" t="str">
        <f t="shared" si="0"/>
        <v>30</v>
      </c>
      <c r="B49" s="50" t="s">
        <v>307</v>
      </c>
    </row>
    <row r="50" spans="1:2">
      <c r="A50" s="40" t="str">
        <f t="shared" si="0"/>
        <v>31</v>
      </c>
      <c r="B50" s="50" t="s">
        <v>331</v>
      </c>
    </row>
    <row r="51" spans="1:2">
      <c r="A51" s="40" t="str">
        <f t="shared" si="0"/>
        <v>32</v>
      </c>
      <c r="B51" s="50" t="s">
        <v>373</v>
      </c>
    </row>
    <row r="52" spans="1:2">
      <c r="A52" s="40" t="str">
        <f t="shared" si="0"/>
        <v>33</v>
      </c>
      <c r="B52" s="50" t="s">
        <v>383</v>
      </c>
    </row>
    <row r="53" spans="1:2">
      <c r="A53" s="40" t="str">
        <f t="shared" si="0"/>
        <v>34</v>
      </c>
      <c r="B53" s="50" t="s">
        <v>384</v>
      </c>
    </row>
    <row r="54" spans="1:2">
      <c r="A54" s="40" t="str">
        <f t="shared" si="0"/>
        <v>35</v>
      </c>
      <c r="B54" s="50" t="s">
        <v>385</v>
      </c>
    </row>
    <row r="55" spans="1:2">
      <c r="A55" s="40" t="str">
        <f t="shared" si="0"/>
        <v>36</v>
      </c>
      <c r="B55" s="50" t="s">
        <v>386</v>
      </c>
    </row>
    <row r="56" spans="1:2">
      <c r="A56" s="40" t="str">
        <f t="shared" si="0"/>
        <v>37</v>
      </c>
      <c r="B56" s="50" t="s">
        <v>387</v>
      </c>
    </row>
    <row r="57" spans="1:2">
      <c r="A57" s="40" t="str">
        <f t="shared" si="0"/>
        <v>38</v>
      </c>
      <c r="B57" s="50" t="s">
        <v>388</v>
      </c>
    </row>
    <row r="58" spans="1:2">
      <c r="A58" s="40" t="str">
        <f t="shared" si="0"/>
        <v>39</v>
      </c>
      <c r="B58" s="50" t="s">
        <v>389</v>
      </c>
    </row>
    <row r="59" spans="1:2">
      <c r="A59" s="40" t="str">
        <f t="shared" si="0"/>
        <v>3A</v>
      </c>
      <c r="B59" s="50" t="s">
        <v>390</v>
      </c>
    </row>
    <row r="60" spans="1:2">
      <c r="A60" s="40" t="str">
        <f t="shared" si="0"/>
        <v>3B</v>
      </c>
      <c r="B60" s="50" t="s">
        <v>391</v>
      </c>
    </row>
    <row r="61" spans="1:2">
      <c r="A61" s="40" t="str">
        <f t="shared" si="0"/>
        <v>3C</v>
      </c>
      <c r="B61" s="50" t="s">
        <v>392</v>
      </c>
    </row>
    <row r="62" spans="1:2">
      <c r="A62" s="40" t="str">
        <f t="shared" si="0"/>
        <v>3D</v>
      </c>
      <c r="B62" s="50" t="s">
        <v>393</v>
      </c>
    </row>
    <row r="63" spans="1:2">
      <c r="A63" s="40" t="str">
        <f t="shared" si="0"/>
        <v>3E</v>
      </c>
      <c r="B63" s="50" t="s">
        <v>394</v>
      </c>
    </row>
    <row r="64" spans="1:2">
      <c r="A64" s="40" t="str">
        <f t="shared" si="0"/>
        <v>3F</v>
      </c>
      <c r="B64" s="50" t="s">
        <v>395</v>
      </c>
    </row>
    <row r="65" spans="1:2">
      <c r="A65" s="40" t="str">
        <f t="shared" si="0"/>
        <v>40</v>
      </c>
      <c r="B65" s="50" t="s">
        <v>396</v>
      </c>
    </row>
    <row r="66" spans="1:2">
      <c r="A66" s="40" t="str">
        <f t="shared" ref="A66:A129" si="1">DEC2HEX(ROW()-1,2)</f>
        <v>41</v>
      </c>
      <c r="B66" s="50" t="s">
        <v>550</v>
      </c>
    </row>
    <row r="67" spans="1:2">
      <c r="A67" s="40" t="str">
        <f t="shared" si="1"/>
        <v>42</v>
      </c>
      <c r="B67" s="50" t="s">
        <v>397</v>
      </c>
    </row>
    <row r="68" spans="1:2">
      <c r="A68" s="40" t="str">
        <f t="shared" si="1"/>
        <v>43</v>
      </c>
      <c r="B68" s="50" t="s">
        <v>322</v>
      </c>
    </row>
    <row r="69" spans="1:2">
      <c r="A69" s="40" t="str">
        <f t="shared" si="1"/>
        <v>44</v>
      </c>
      <c r="B69" s="50" t="s">
        <v>340</v>
      </c>
    </row>
    <row r="70" spans="1:2">
      <c r="A70" s="40" t="str">
        <f t="shared" si="1"/>
        <v>45</v>
      </c>
      <c r="B70" s="50" t="s">
        <v>341</v>
      </c>
    </row>
    <row r="71" spans="1:2">
      <c r="A71" s="40" t="str">
        <f t="shared" si="1"/>
        <v>46</v>
      </c>
      <c r="B71" s="50" t="s">
        <v>551</v>
      </c>
    </row>
    <row r="72" spans="1:2">
      <c r="A72" s="40" t="str">
        <f t="shared" si="1"/>
        <v>47</v>
      </c>
      <c r="B72" s="50" t="s">
        <v>342</v>
      </c>
    </row>
    <row r="73" spans="1:2">
      <c r="A73" s="40" t="str">
        <f t="shared" si="1"/>
        <v>48</v>
      </c>
      <c r="B73" s="50" t="s">
        <v>343</v>
      </c>
    </row>
    <row r="74" spans="1:2">
      <c r="A74" s="40" t="str">
        <f t="shared" si="1"/>
        <v>49</v>
      </c>
      <c r="B74" s="50" t="s">
        <v>344</v>
      </c>
    </row>
    <row r="75" spans="1:2">
      <c r="A75" s="40" t="str">
        <f t="shared" si="1"/>
        <v>4A</v>
      </c>
      <c r="B75" s="50" t="s">
        <v>345</v>
      </c>
    </row>
    <row r="76" spans="1:2">
      <c r="A76" s="40" t="str">
        <f t="shared" si="1"/>
        <v>4B</v>
      </c>
      <c r="B76" s="50" t="s">
        <v>398</v>
      </c>
    </row>
    <row r="77" spans="1:2">
      <c r="A77" s="40" t="str">
        <f t="shared" si="1"/>
        <v>4C</v>
      </c>
      <c r="B77" s="50" t="s">
        <v>399</v>
      </c>
    </row>
    <row r="78" spans="1:2">
      <c r="A78" s="40" t="str">
        <f t="shared" si="1"/>
        <v>4D</v>
      </c>
      <c r="B78" s="50" t="s">
        <v>400</v>
      </c>
    </row>
    <row r="79" spans="1:2">
      <c r="A79" s="40" t="str">
        <f t="shared" si="1"/>
        <v>4E</v>
      </c>
      <c r="B79" s="50" t="s">
        <v>401</v>
      </c>
    </row>
    <row r="80" spans="1:2">
      <c r="A80" s="40" t="str">
        <f t="shared" si="1"/>
        <v>4F</v>
      </c>
      <c r="B80" s="50" t="s">
        <v>402</v>
      </c>
    </row>
    <row r="81" spans="1:2">
      <c r="A81" s="40" t="str">
        <f t="shared" si="1"/>
        <v>50</v>
      </c>
      <c r="B81" s="50" t="s">
        <v>403</v>
      </c>
    </row>
    <row r="82" spans="1:2">
      <c r="A82" s="40" t="str">
        <f t="shared" si="1"/>
        <v>51</v>
      </c>
      <c r="B82" s="50" t="s">
        <v>518</v>
      </c>
    </row>
    <row r="83" spans="1:2">
      <c r="A83" s="40" t="str">
        <f t="shared" si="1"/>
        <v>52</v>
      </c>
      <c r="B83" s="50" t="s">
        <v>404</v>
      </c>
    </row>
    <row r="84" spans="1:2">
      <c r="A84" s="40" t="str">
        <f t="shared" si="1"/>
        <v>53</v>
      </c>
      <c r="B84" s="50" t="s">
        <v>405</v>
      </c>
    </row>
    <row r="85" spans="1:2">
      <c r="A85" s="40" t="str">
        <f t="shared" si="1"/>
        <v>54</v>
      </c>
      <c r="B85" s="50" t="s">
        <v>406</v>
      </c>
    </row>
    <row r="86" spans="1:2">
      <c r="A86" s="40" t="str">
        <f t="shared" si="1"/>
        <v>55</v>
      </c>
      <c r="B86" s="50" t="s">
        <v>407</v>
      </c>
    </row>
    <row r="87" spans="1:2">
      <c r="A87" s="40" t="str">
        <f t="shared" si="1"/>
        <v>56</v>
      </c>
      <c r="B87" s="50" t="s">
        <v>408</v>
      </c>
    </row>
    <row r="88" spans="1:2">
      <c r="A88" s="40" t="str">
        <f t="shared" si="1"/>
        <v>57</v>
      </c>
      <c r="B88" s="50" t="s">
        <v>409</v>
      </c>
    </row>
    <row r="89" spans="1:2">
      <c r="A89" s="40" t="str">
        <f t="shared" si="1"/>
        <v>58</v>
      </c>
      <c r="B89" s="50" t="s">
        <v>410</v>
      </c>
    </row>
    <row r="90" spans="1:2">
      <c r="A90" s="40" t="str">
        <f t="shared" si="1"/>
        <v>59</v>
      </c>
      <c r="B90" s="50" t="s">
        <v>411</v>
      </c>
    </row>
    <row r="91" spans="1:2">
      <c r="A91" s="40" t="str">
        <f t="shared" si="1"/>
        <v>5A</v>
      </c>
      <c r="B91" s="50" t="s">
        <v>412</v>
      </c>
    </row>
    <row r="92" spans="1:2">
      <c r="A92" s="40" t="str">
        <f t="shared" si="1"/>
        <v>5B</v>
      </c>
      <c r="B92" s="50" t="s">
        <v>413</v>
      </c>
    </row>
    <row r="93" spans="1:2">
      <c r="A93" s="40" t="str">
        <f t="shared" si="1"/>
        <v>5C</v>
      </c>
      <c r="B93" s="50" t="s">
        <v>414</v>
      </c>
    </row>
    <row r="94" spans="1:2">
      <c r="A94" s="40" t="str">
        <f t="shared" si="1"/>
        <v>5D</v>
      </c>
      <c r="B94" s="50" t="s">
        <v>415</v>
      </c>
    </row>
    <row r="95" spans="1:2">
      <c r="A95" s="40" t="str">
        <f t="shared" si="1"/>
        <v>5E</v>
      </c>
      <c r="B95" s="50" t="s">
        <v>416</v>
      </c>
    </row>
    <row r="96" spans="1:2">
      <c r="A96" s="40" t="str">
        <f t="shared" si="1"/>
        <v>5F</v>
      </c>
      <c r="B96" s="50" t="s">
        <v>417</v>
      </c>
    </row>
    <row r="97" spans="1:2">
      <c r="A97" s="40" t="str">
        <f t="shared" si="1"/>
        <v>60</v>
      </c>
      <c r="B97" s="50" t="s">
        <v>418</v>
      </c>
    </row>
    <row r="98" spans="1:2">
      <c r="A98" s="40" t="str">
        <f t="shared" si="1"/>
        <v>61</v>
      </c>
      <c r="B98" s="50" t="s">
        <v>419</v>
      </c>
    </row>
    <row r="99" spans="1:2">
      <c r="A99" s="40" t="str">
        <f t="shared" si="1"/>
        <v>62</v>
      </c>
      <c r="B99" s="50" t="s">
        <v>420</v>
      </c>
    </row>
    <row r="100" spans="1:2">
      <c r="A100" s="40" t="str">
        <f t="shared" si="1"/>
        <v>63</v>
      </c>
      <c r="B100" s="50" t="s">
        <v>421</v>
      </c>
    </row>
    <row r="101" spans="1:2">
      <c r="A101" s="40" t="str">
        <f t="shared" si="1"/>
        <v>64</v>
      </c>
      <c r="B101" s="50" t="s">
        <v>422</v>
      </c>
    </row>
    <row r="102" spans="1:2">
      <c r="A102" s="40" t="str">
        <f t="shared" si="1"/>
        <v>65</v>
      </c>
      <c r="B102" s="50" t="s">
        <v>423</v>
      </c>
    </row>
    <row r="103" spans="1:2">
      <c r="A103" s="40" t="str">
        <f t="shared" si="1"/>
        <v>66</v>
      </c>
      <c r="B103" s="50" t="s">
        <v>424</v>
      </c>
    </row>
    <row r="104" spans="1:2">
      <c r="A104" s="40" t="str">
        <f t="shared" si="1"/>
        <v>67</v>
      </c>
      <c r="B104" s="50" t="s">
        <v>425</v>
      </c>
    </row>
    <row r="105" spans="1:2">
      <c r="A105" s="40" t="str">
        <f t="shared" si="1"/>
        <v>68</v>
      </c>
      <c r="B105" s="50" t="s">
        <v>426</v>
      </c>
    </row>
    <row r="106" spans="1:2">
      <c r="A106" s="40" t="str">
        <f t="shared" si="1"/>
        <v>69</v>
      </c>
      <c r="B106" s="50" t="s">
        <v>427</v>
      </c>
    </row>
    <row r="107" spans="1:2">
      <c r="A107" s="40" t="str">
        <f t="shared" si="1"/>
        <v>6A</v>
      </c>
      <c r="B107" s="50" t="s">
        <v>428</v>
      </c>
    </row>
    <row r="108" spans="1:2">
      <c r="A108" s="40" t="str">
        <f t="shared" si="1"/>
        <v>6B</v>
      </c>
      <c r="B108" s="50" t="s">
        <v>429</v>
      </c>
    </row>
    <row r="109" spans="1:2">
      <c r="A109" s="40" t="str">
        <f t="shared" si="1"/>
        <v>6C</v>
      </c>
      <c r="B109" s="50" t="s">
        <v>430</v>
      </c>
    </row>
    <row r="110" spans="1:2">
      <c r="A110" s="40" t="str">
        <f t="shared" si="1"/>
        <v>6D</v>
      </c>
      <c r="B110" s="50" t="s">
        <v>431</v>
      </c>
    </row>
    <row r="111" spans="1:2">
      <c r="A111" s="40" t="str">
        <f t="shared" si="1"/>
        <v>6E</v>
      </c>
      <c r="B111" s="50" t="s">
        <v>432</v>
      </c>
    </row>
    <row r="112" spans="1:2">
      <c r="A112" s="40" t="str">
        <f t="shared" si="1"/>
        <v>6F</v>
      </c>
      <c r="B112" s="50" t="s">
        <v>433</v>
      </c>
    </row>
    <row r="113" spans="1:2">
      <c r="A113" s="40" t="str">
        <f t="shared" si="1"/>
        <v>70</v>
      </c>
      <c r="B113" s="50" t="s">
        <v>434</v>
      </c>
    </row>
    <row r="114" spans="1:2">
      <c r="A114" s="40" t="str">
        <f t="shared" si="1"/>
        <v>71</v>
      </c>
      <c r="B114" s="50" t="s">
        <v>435</v>
      </c>
    </row>
    <row r="115" spans="1:2">
      <c r="A115" s="40" t="str">
        <f t="shared" si="1"/>
        <v>72</v>
      </c>
      <c r="B115" s="50" t="s">
        <v>436</v>
      </c>
    </row>
    <row r="116" spans="1:2">
      <c r="A116" s="40" t="str">
        <f t="shared" si="1"/>
        <v>73</v>
      </c>
      <c r="B116" s="50" t="s">
        <v>437</v>
      </c>
    </row>
    <row r="117" spans="1:2">
      <c r="A117" s="40" t="str">
        <f t="shared" si="1"/>
        <v>74</v>
      </c>
      <c r="B117" s="50" t="s">
        <v>438</v>
      </c>
    </row>
    <row r="118" spans="1:2">
      <c r="A118" s="40" t="str">
        <f t="shared" si="1"/>
        <v>75</v>
      </c>
      <c r="B118" s="50" t="s">
        <v>439</v>
      </c>
    </row>
    <row r="119" spans="1:2">
      <c r="A119" s="40" t="str">
        <f t="shared" si="1"/>
        <v>76</v>
      </c>
      <c r="B119" s="50" t="s">
        <v>440</v>
      </c>
    </row>
    <row r="120" spans="1:2">
      <c r="A120" s="40" t="str">
        <f t="shared" si="1"/>
        <v>77</v>
      </c>
      <c r="B120" s="50" t="s">
        <v>441</v>
      </c>
    </row>
    <row r="121" spans="1:2">
      <c r="A121" s="40" t="str">
        <f t="shared" si="1"/>
        <v>78</v>
      </c>
      <c r="B121" s="50" t="s">
        <v>442</v>
      </c>
    </row>
    <row r="122" spans="1:2">
      <c r="A122" s="40" t="str">
        <f t="shared" si="1"/>
        <v>79</v>
      </c>
      <c r="B122" s="50" t="s">
        <v>443</v>
      </c>
    </row>
    <row r="123" spans="1:2">
      <c r="A123" s="40" t="str">
        <f t="shared" si="1"/>
        <v>7A</v>
      </c>
      <c r="B123" s="50" t="s">
        <v>321</v>
      </c>
    </row>
    <row r="124" spans="1:2">
      <c r="A124" s="40" t="str">
        <f t="shared" si="1"/>
        <v>7B</v>
      </c>
      <c r="B124" s="50" t="s">
        <v>444</v>
      </c>
    </row>
    <row r="125" spans="1:2">
      <c r="A125" s="40" t="str">
        <f t="shared" si="1"/>
        <v>7C</v>
      </c>
      <c r="B125" s="50" t="s">
        <v>445</v>
      </c>
    </row>
    <row r="126" spans="1:2">
      <c r="A126" s="40" t="str">
        <f t="shared" si="1"/>
        <v>7D</v>
      </c>
      <c r="B126" s="50" t="s">
        <v>446</v>
      </c>
    </row>
    <row r="127" spans="1:2">
      <c r="A127" s="40" t="str">
        <f t="shared" si="1"/>
        <v>7E</v>
      </c>
      <c r="B127" s="50" t="s">
        <v>447</v>
      </c>
    </row>
    <row r="128" spans="1:2">
      <c r="A128" s="40" t="str">
        <f t="shared" si="1"/>
        <v>7F</v>
      </c>
      <c r="B128" s="50" t="s">
        <v>448</v>
      </c>
    </row>
    <row r="129" spans="1:2">
      <c r="A129" s="40" t="str">
        <f t="shared" si="1"/>
        <v>80</v>
      </c>
      <c r="B129" s="50" t="s">
        <v>449</v>
      </c>
    </row>
    <row r="130" spans="1:2">
      <c r="A130" s="40" t="str">
        <f t="shared" ref="A130:A193" si="2">DEC2HEX(ROW()-1,2)</f>
        <v>81</v>
      </c>
      <c r="B130" s="50" t="s">
        <v>552</v>
      </c>
    </row>
    <row r="131" spans="1:2">
      <c r="A131" s="40" t="str">
        <f t="shared" si="2"/>
        <v>82</v>
      </c>
      <c r="B131" s="50" t="s">
        <v>450</v>
      </c>
    </row>
    <row r="132" spans="1:2">
      <c r="A132" s="40" t="str">
        <f t="shared" si="2"/>
        <v>83</v>
      </c>
      <c r="B132" s="50" t="s">
        <v>451</v>
      </c>
    </row>
    <row r="133" spans="1:2">
      <c r="A133" s="40" t="str">
        <f t="shared" si="2"/>
        <v>84</v>
      </c>
      <c r="B133" s="50" t="s">
        <v>553</v>
      </c>
    </row>
    <row r="134" spans="1:2">
      <c r="A134" s="40" t="str">
        <f t="shared" si="2"/>
        <v>85</v>
      </c>
      <c r="B134" s="50" t="s">
        <v>453</v>
      </c>
    </row>
    <row r="135" spans="1:2">
      <c r="A135" s="40" t="str">
        <f t="shared" si="2"/>
        <v>86</v>
      </c>
      <c r="B135" s="50" t="s">
        <v>454</v>
      </c>
    </row>
    <row r="136" spans="1:2">
      <c r="A136" s="40" t="str">
        <f t="shared" si="2"/>
        <v>87</v>
      </c>
      <c r="B136" s="50" t="s">
        <v>455</v>
      </c>
    </row>
    <row r="137" spans="1:2">
      <c r="A137" s="40" t="str">
        <f t="shared" si="2"/>
        <v>88</v>
      </c>
      <c r="B137" s="50" t="s">
        <v>456</v>
      </c>
    </row>
    <row r="138" spans="1:2">
      <c r="A138" s="40" t="str">
        <f t="shared" si="2"/>
        <v>89</v>
      </c>
      <c r="B138" s="50" t="s">
        <v>457</v>
      </c>
    </row>
    <row r="139" spans="1:2">
      <c r="A139" s="40" t="str">
        <f t="shared" si="2"/>
        <v>8A</v>
      </c>
      <c r="B139" s="50" t="s">
        <v>458</v>
      </c>
    </row>
    <row r="140" spans="1:2">
      <c r="A140" s="40" t="str">
        <f t="shared" si="2"/>
        <v>8B</v>
      </c>
      <c r="B140" s="50" t="s">
        <v>459</v>
      </c>
    </row>
    <row r="141" spans="1:2">
      <c r="A141" s="40" t="str">
        <f t="shared" si="2"/>
        <v>8C</v>
      </c>
      <c r="B141" s="50" t="s">
        <v>452</v>
      </c>
    </row>
    <row r="142" spans="1:2">
      <c r="A142" s="40" t="str">
        <f t="shared" si="2"/>
        <v>8D</v>
      </c>
      <c r="B142" s="50" t="s">
        <v>460</v>
      </c>
    </row>
    <row r="143" spans="1:2">
      <c r="A143" s="40" t="str">
        <f t="shared" si="2"/>
        <v>8E</v>
      </c>
      <c r="B143" s="50" t="s">
        <v>461</v>
      </c>
    </row>
    <row r="144" spans="1:2">
      <c r="A144" s="40" t="str">
        <f t="shared" si="2"/>
        <v>8F</v>
      </c>
      <c r="B144" s="50" t="s">
        <v>462</v>
      </c>
    </row>
    <row r="145" spans="1:2">
      <c r="A145" s="40" t="str">
        <f t="shared" si="2"/>
        <v>90</v>
      </c>
      <c r="B145" s="50" t="s">
        <v>554</v>
      </c>
    </row>
    <row r="146" spans="1:2">
      <c r="A146" s="40" t="str">
        <f t="shared" si="2"/>
        <v>91</v>
      </c>
      <c r="B146" s="50" t="s">
        <v>555</v>
      </c>
    </row>
    <row r="147" spans="1:2">
      <c r="A147" s="40" t="str">
        <f t="shared" si="2"/>
        <v>92</v>
      </c>
      <c r="B147" s="50" t="s">
        <v>556</v>
      </c>
    </row>
    <row r="148" spans="1:2">
      <c r="A148" s="40" t="str">
        <f t="shared" si="2"/>
        <v>93</v>
      </c>
      <c r="B148" s="50" t="s">
        <v>557</v>
      </c>
    </row>
    <row r="149" spans="1:2">
      <c r="A149" s="40" t="str">
        <f t="shared" si="2"/>
        <v>94</v>
      </c>
      <c r="B149" s="50" t="s">
        <v>558</v>
      </c>
    </row>
    <row r="150" spans="1:2">
      <c r="A150" s="40" t="str">
        <f t="shared" si="2"/>
        <v>95</v>
      </c>
      <c r="B150" s="50" t="s">
        <v>559</v>
      </c>
    </row>
    <row r="151" spans="1:2">
      <c r="A151" s="40" t="str">
        <f t="shared" si="2"/>
        <v>96</v>
      </c>
      <c r="B151" s="50" t="s">
        <v>560</v>
      </c>
    </row>
    <row r="152" spans="1:2">
      <c r="A152" s="40" t="str">
        <f t="shared" si="2"/>
        <v>97</v>
      </c>
      <c r="B152" s="50" t="s">
        <v>561</v>
      </c>
    </row>
    <row r="153" spans="1:2">
      <c r="A153" s="40" t="str">
        <f t="shared" si="2"/>
        <v>98</v>
      </c>
      <c r="B153" s="50" t="s">
        <v>562</v>
      </c>
    </row>
    <row r="154" spans="1:2">
      <c r="A154" s="40" t="str">
        <f t="shared" si="2"/>
        <v>99</v>
      </c>
      <c r="B154" s="50" t="s">
        <v>563</v>
      </c>
    </row>
    <row r="155" spans="1:2">
      <c r="A155" s="40" t="str">
        <f t="shared" si="2"/>
        <v>9A</v>
      </c>
      <c r="B155" s="50" t="s">
        <v>564</v>
      </c>
    </row>
    <row r="156" spans="1:2">
      <c r="A156" s="40" t="str">
        <f t="shared" si="2"/>
        <v>9B</v>
      </c>
      <c r="B156" s="50" t="s">
        <v>565</v>
      </c>
    </row>
    <row r="157" spans="1:2">
      <c r="A157" s="40" t="str">
        <f t="shared" si="2"/>
        <v>9C</v>
      </c>
      <c r="B157" s="50" t="s">
        <v>566</v>
      </c>
    </row>
    <row r="158" spans="1:2">
      <c r="A158" s="40" t="str">
        <f t="shared" si="2"/>
        <v>9D</v>
      </c>
      <c r="B158" s="50" t="s">
        <v>567</v>
      </c>
    </row>
    <row r="159" spans="1:2">
      <c r="A159" s="40" t="str">
        <f t="shared" si="2"/>
        <v>9E</v>
      </c>
      <c r="B159" s="50" t="s">
        <v>568</v>
      </c>
    </row>
    <row r="160" spans="1:2">
      <c r="A160" s="40" t="str">
        <f t="shared" si="2"/>
        <v>9F</v>
      </c>
      <c r="B160" s="50" t="s">
        <v>463</v>
      </c>
    </row>
    <row r="161" spans="1:2">
      <c r="A161" s="40" t="str">
        <f t="shared" si="2"/>
        <v>A0</v>
      </c>
      <c r="B161" s="50" t="s">
        <v>569</v>
      </c>
    </row>
    <row r="162" spans="1:2">
      <c r="A162" s="40" t="str">
        <f t="shared" si="2"/>
        <v>A1</v>
      </c>
      <c r="B162" s="50" t="s">
        <v>464</v>
      </c>
    </row>
    <row r="163" spans="1:2">
      <c r="A163" s="40" t="str">
        <f t="shared" si="2"/>
        <v>A2</v>
      </c>
      <c r="B163" s="50" t="s">
        <v>570</v>
      </c>
    </row>
    <row r="164" spans="1:2">
      <c r="A164" s="40" t="str">
        <f t="shared" si="2"/>
        <v>A3</v>
      </c>
      <c r="B164" s="50" t="s">
        <v>571</v>
      </c>
    </row>
    <row r="165" spans="1:2">
      <c r="A165" s="40" t="str">
        <f t="shared" si="2"/>
        <v>A4</v>
      </c>
      <c r="B165" s="50" t="s">
        <v>572</v>
      </c>
    </row>
    <row r="166" spans="1:2">
      <c r="A166" s="40" t="str">
        <f t="shared" si="2"/>
        <v>A5</v>
      </c>
      <c r="B166" s="50" t="s">
        <v>573</v>
      </c>
    </row>
    <row r="167" spans="1:2">
      <c r="A167" s="40" t="str">
        <f t="shared" si="2"/>
        <v>A6</v>
      </c>
      <c r="B167" s="50" t="s">
        <v>574</v>
      </c>
    </row>
    <row r="168" spans="1:2">
      <c r="A168" s="40" t="str">
        <f t="shared" si="2"/>
        <v>A7</v>
      </c>
      <c r="B168" s="50" t="s">
        <v>575</v>
      </c>
    </row>
    <row r="169" spans="1:2">
      <c r="A169" s="40" t="str">
        <f t="shared" si="2"/>
        <v>A8</v>
      </c>
      <c r="B169" s="50" t="s">
        <v>465</v>
      </c>
    </row>
    <row r="170" spans="1:2">
      <c r="A170" s="40" t="str">
        <f t="shared" si="2"/>
        <v>A9</v>
      </c>
      <c r="B170" s="50" t="s">
        <v>576</v>
      </c>
    </row>
    <row r="171" spans="1:2">
      <c r="A171" s="40" t="str">
        <f t="shared" si="2"/>
        <v>AA</v>
      </c>
      <c r="B171" s="50" t="s">
        <v>466</v>
      </c>
    </row>
    <row r="172" spans="1:2">
      <c r="A172" s="40" t="str">
        <f t="shared" si="2"/>
        <v>AB</v>
      </c>
      <c r="B172" s="50" t="s">
        <v>467</v>
      </c>
    </row>
    <row r="173" spans="1:2">
      <c r="A173" s="40" t="str">
        <f t="shared" si="2"/>
        <v>AC</v>
      </c>
      <c r="B173" s="50" t="s">
        <v>468</v>
      </c>
    </row>
    <row r="174" spans="1:2">
      <c r="A174" s="40" t="str">
        <f t="shared" si="2"/>
        <v>AD</v>
      </c>
      <c r="B174" s="50" t="s">
        <v>577</v>
      </c>
    </row>
    <row r="175" spans="1:2">
      <c r="A175" s="40" t="str">
        <f t="shared" si="2"/>
        <v>AE</v>
      </c>
      <c r="B175" s="50" t="s">
        <v>578</v>
      </c>
    </row>
    <row r="176" spans="1:2">
      <c r="A176" s="40" t="str">
        <f t="shared" si="2"/>
        <v>AF</v>
      </c>
      <c r="B176" s="50" t="s">
        <v>579</v>
      </c>
    </row>
    <row r="177" spans="1:2">
      <c r="A177" s="40" t="str">
        <f t="shared" si="2"/>
        <v>B0</v>
      </c>
      <c r="B177" s="50" t="s">
        <v>469</v>
      </c>
    </row>
    <row r="178" spans="1:2">
      <c r="A178" s="40" t="str">
        <f t="shared" si="2"/>
        <v>B1</v>
      </c>
      <c r="B178" s="50" t="s">
        <v>470</v>
      </c>
    </row>
    <row r="179" spans="1:2">
      <c r="A179" s="40" t="str">
        <f t="shared" si="2"/>
        <v>B2</v>
      </c>
      <c r="B179" s="50" t="s">
        <v>471</v>
      </c>
    </row>
    <row r="180" spans="1:2">
      <c r="A180" s="40" t="str">
        <f t="shared" si="2"/>
        <v>B3</v>
      </c>
      <c r="B180" s="50" t="s">
        <v>472</v>
      </c>
    </row>
    <row r="181" spans="1:2">
      <c r="A181" s="40" t="str">
        <f t="shared" si="2"/>
        <v>B4</v>
      </c>
      <c r="B181" s="50" t="s">
        <v>473</v>
      </c>
    </row>
    <row r="182" spans="1:2">
      <c r="A182" s="40" t="str">
        <f t="shared" si="2"/>
        <v>B5</v>
      </c>
      <c r="B182" s="50" t="s">
        <v>474</v>
      </c>
    </row>
    <row r="183" spans="1:2">
      <c r="A183" s="40" t="str">
        <f t="shared" si="2"/>
        <v>B6</v>
      </c>
      <c r="B183" s="50" t="s">
        <v>475</v>
      </c>
    </row>
    <row r="184" spans="1:2">
      <c r="A184" s="40" t="str">
        <f t="shared" si="2"/>
        <v>B7</v>
      </c>
      <c r="B184" s="50" t="s">
        <v>580</v>
      </c>
    </row>
    <row r="185" spans="1:2">
      <c r="A185" s="40" t="str">
        <f t="shared" si="2"/>
        <v>B8</v>
      </c>
      <c r="B185" s="50" t="s">
        <v>476</v>
      </c>
    </row>
    <row r="186" spans="1:2">
      <c r="A186" s="40" t="str">
        <f t="shared" si="2"/>
        <v>B9</v>
      </c>
      <c r="B186" s="50" t="s">
        <v>477</v>
      </c>
    </row>
    <row r="187" spans="1:2">
      <c r="A187" s="40" t="str">
        <f t="shared" si="2"/>
        <v>BA</v>
      </c>
      <c r="B187" s="50" t="s">
        <v>581</v>
      </c>
    </row>
    <row r="188" spans="1:2">
      <c r="A188" s="40" t="str">
        <f t="shared" si="2"/>
        <v>BB</v>
      </c>
      <c r="B188" s="50" t="s">
        <v>478</v>
      </c>
    </row>
    <row r="189" spans="1:2">
      <c r="A189" s="40" t="str">
        <f t="shared" si="2"/>
        <v>BC</v>
      </c>
      <c r="B189" s="50" t="s">
        <v>479</v>
      </c>
    </row>
    <row r="190" spans="1:2">
      <c r="A190" s="40" t="str">
        <f t="shared" si="2"/>
        <v>BD</v>
      </c>
      <c r="B190" s="50" t="s">
        <v>480</v>
      </c>
    </row>
    <row r="191" spans="1:2">
      <c r="A191" s="40" t="str">
        <f t="shared" si="2"/>
        <v>BE</v>
      </c>
      <c r="B191" s="50" t="s">
        <v>582</v>
      </c>
    </row>
    <row r="192" spans="1:2">
      <c r="A192" s="40" t="str">
        <f t="shared" si="2"/>
        <v>BF</v>
      </c>
      <c r="B192" s="50" t="s">
        <v>583</v>
      </c>
    </row>
    <row r="193" spans="1:2">
      <c r="A193" s="40" t="str">
        <f t="shared" si="2"/>
        <v>C0</v>
      </c>
      <c r="B193" s="50" t="s">
        <v>584</v>
      </c>
    </row>
    <row r="194" spans="1:2">
      <c r="A194" s="40" t="str">
        <f t="shared" ref="A194:A256" si="3">DEC2HEX(ROW()-1,2)</f>
        <v>C1</v>
      </c>
      <c r="B194" s="50" t="s">
        <v>585</v>
      </c>
    </row>
    <row r="195" spans="1:2">
      <c r="A195" s="40" t="str">
        <f t="shared" si="3"/>
        <v>C2</v>
      </c>
      <c r="B195" s="50" t="s">
        <v>586</v>
      </c>
    </row>
    <row r="196" spans="1:2">
      <c r="A196" s="40" t="str">
        <f t="shared" si="3"/>
        <v>C3</v>
      </c>
      <c r="B196" s="50" t="s">
        <v>481</v>
      </c>
    </row>
    <row r="197" spans="1:2">
      <c r="A197" s="40" t="str">
        <f t="shared" si="3"/>
        <v>C4</v>
      </c>
      <c r="B197" s="50" t="s">
        <v>482</v>
      </c>
    </row>
    <row r="198" spans="1:2">
      <c r="A198" s="40" t="str">
        <f t="shared" si="3"/>
        <v>C5</v>
      </c>
      <c r="B198" s="50" t="s">
        <v>587</v>
      </c>
    </row>
    <row r="199" spans="1:2">
      <c r="A199" s="40" t="str">
        <f t="shared" si="3"/>
        <v>C6</v>
      </c>
      <c r="B199" s="50" t="s">
        <v>483</v>
      </c>
    </row>
    <row r="200" spans="1:2">
      <c r="A200" s="40" t="str">
        <f t="shared" si="3"/>
        <v>C7</v>
      </c>
      <c r="B200" s="50" t="s">
        <v>484</v>
      </c>
    </row>
    <row r="201" spans="1:2">
      <c r="A201" s="40" t="str">
        <f t="shared" si="3"/>
        <v>C8</v>
      </c>
      <c r="B201" s="50" t="s">
        <v>485</v>
      </c>
    </row>
    <row r="202" spans="1:2">
      <c r="A202" s="40" t="str">
        <f t="shared" si="3"/>
        <v>C9</v>
      </c>
      <c r="B202" s="50" t="s">
        <v>588</v>
      </c>
    </row>
    <row r="203" spans="1:2">
      <c r="A203" s="40" t="str">
        <f t="shared" si="3"/>
        <v>CA</v>
      </c>
      <c r="B203" s="50" t="s">
        <v>589</v>
      </c>
    </row>
    <row r="204" spans="1:2">
      <c r="A204" s="40" t="str">
        <f t="shared" si="3"/>
        <v>CB</v>
      </c>
      <c r="B204" s="50" t="s">
        <v>486</v>
      </c>
    </row>
    <row r="205" spans="1:2">
      <c r="A205" s="40" t="str">
        <f t="shared" si="3"/>
        <v>CC</v>
      </c>
      <c r="B205" s="50" t="s">
        <v>590</v>
      </c>
    </row>
    <row r="206" spans="1:2">
      <c r="A206" s="40" t="str">
        <f t="shared" si="3"/>
        <v>CD</v>
      </c>
      <c r="B206" s="50" t="s">
        <v>591</v>
      </c>
    </row>
    <row r="207" spans="1:2">
      <c r="A207" s="40" t="str">
        <f t="shared" si="3"/>
        <v>CE</v>
      </c>
      <c r="B207" s="50" t="s">
        <v>487</v>
      </c>
    </row>
    <row r="208" spans="1:2">
      <c r="A208" s="40" t="str">
        <f t="shared" si="3"/>
        <v>CF</v>
      </c>
      <c r="B208" s="50" t="s">
        <v>488</v>
      </c>
    </row>
    <row r="209" spans="1:2">
      <c r="A209" s="40" t="str">
        <f t="shared" si="3"/>
        <v>D0</v>
      </c>
      <c r="B209" s="50" t="s">
        <v>489</v>
      </c>
    </row>
    <row r="210" spans="1:2">
      <c r="A210" s="40" t="str">
        <f t="shared" si="3"/>
        <v>D1</v>
      </c>
      <c r="B210" s="50" t="s">
        <v>490</v>
      </c>
    </row>
    <row r="211" spans="1:2">
      <c r="A211" s="40" t="str">
        <f t="shared" si="3"/>
        <v>D2</v>
      </c>
      <c r="B211" s="50" t="s">
        <v>491</v>
      </c>
    </row>
    <row r="212" spans="1:2">
      <c r="A212" s="40" t="str">
        <f t="shared" si="3"/>
        <v>D3</v>
      </c>
      <c r="B212" s="50" t="s">
        <v>492</v>
      </c>
    </row>
    <row r="213" spans="1:2">
      <c r="A213" s="40" t="str">
        <f t="shared" si="3"/>
        <v>D4</v>
      </c>
      <c r="B213" s="50" t="s">
        <v>493</v>
      </c>
    </row>
    <row r="214" spans="1:2">
      <c r="A214" s="40" t="str">
        <f t="shared" si="3"/>
        <v>D5</v>
      </c>
      <c r="B214" s="50" t="s">
        <v>494</v>
      </c>
    </row>
    <row r="215" spans="1:2">
      <c r="A215" s="40" t="str">
        <f t="shared" si="3"/>
        <v>D6</v>
      </c>
      <c r="B215" s="50" t="s">
        <v>495</v>
      </c>
    </row>
    <row r="216" spans="1:2">
      <c r="A216" s="40" t="str">
        <f t="shared" si="3"/>
        <v>D7</v>
      </c>
      <c r="B216" s="50" t="s">
        <v>592</v>
      </c>
    </row>
    <row r="217" spans="1:2">
      <c r="A217" s="40" t="str">
        <f t="shared" si="3"/>
        <v>D8</v>
      </c>
      <c r="B217" s="50" t="s">
        <v>496</v>
      </c>
    </row>
    <row r="218" spans="1:2">
      <c r="A218" s="40" t="str">
        <f t="shared" si="3"/>
        <v>D9</v>
      </c>
      <c r="B218" s="50" t="s">
        <v>497</v>
      </c>
    </row>
    <row r="219" spans="1:2">
      <c r="A219" s="40" t="str">
        <f t="shared" si="3"/>
        <v>DA</v>
      </c>
      <c r="B219" s="50" t="s">
        <v>498</v>
      </c>
    </row>
    <row r="220" spans="1:2">
      <c r="A220" s="40" t="str">
        <f t="shared" si="3"/>
        <v>DB</v>
      </c>
      <c r="B220" s="50" t="s">
        <v>499</v>
      </c>
    </row>
    <row r="221" spans="1:2">
      <c r="A221" s="40" t="str">
        <f t="shared" si="3"/>
        <v>DC</v>
      </c>
      <c r="B221" s="50" t="s">
        <v>500</v>
      </c>
    </row>
    <row r="222" spans="1:2">
      <c r="A222" s="40" t="str">
        <f t="shared" si="3"/>
        <v>DD</v>
      </c>
      <c r="B222" s="50" t="s">
        <v>501</v>
      </c>
    </row>
    <row r="223" spans="1:2">
      <c r="A223" s="40" t="str">
        <f t="shared" si="3"/>
        <v>DE</v>
      </c>
      <c r="B223" s="50" t="s">
        <v>593</v>
      </c>
    </row>
    <row r="224" spans="1:2">
      <c r="A224" s="40" t="str">
        <f t="shared" si="3"/>
        <v>DF</v>
      </c>
      <c r="B224" s="50" t="s">
        <v>502</v>
      </c>
    </row>
    <row r="225" spans="1:2">
      <c r="A225" s="40" t="str">
        <f t="shared" si="3"/>
        <v>E0</v>
      </c>
      <c r="B225" s="50" t="s">
        <v>503</v>
      </c>
    </row>
    <row r="226" spans="1:2">
      <c r="A226" s="40" t="str">
        <f t="shared" si="3"/>
        <v>E1</v>
      </c>
      <c r="B226" s="50" t="s">
        <v>504</v>
      </c>
    </row>
    <row r="227" spans="1:2">
      <c r="A227" s="40" t="str">
        <f t="shared" si="3"/>
        <v>E2</v>
      </c>
      <c r="B227" s="50" t="s">
        <v>594</v>
      </c>
    </row>
    <row r="228" spans="1:2">
      <c r="A228" s="40" t="str">
        <f t="shared" si="3"/>
        <v>E3</v>
      </c>
      <c r="B228" s="50" t="s">
        <v>505</v>
      </c>
    </row>
    <row r="229" spans="1:2">
      <c r="A229" s="40" t="str">
        <f t="shared" si="3"/>
        <v>E4</v>
      </c>
      <c r="B229" s="50" t="s">
        <v>506</v>
      </c>
    </row>
    <row r="230" spans="1:2">
      <c r="A230" s="40" t="str">
        <f t="shared" si="3"/>
        <v>E5</v>
      </c>
      <c r="B230" s="50" t="s">
        <v>595</v>
      </c>
    </row>
    <row r="231" spans="1:2">
      <c r="A231" s="40" t="str">
        <f t="shared" si="3"/>
        <v>E6</v>
      </c>
      <c r="B231" s="50" t="s">
        <v>507</v>
      </c>
    </row>
    <row r="232" spans="1:2">
      <c r="A232" s="40" t="str">
        <f t="shared" si="3"/>
        <v>E7</v>
      </c>
      <c r="B232" s="50" t="s">
        <v>596</v>
      </c>
    </row>
    <row r="233" spans="1:2">
      <c r="A233" s="40" t="str">
        <f t="shared" si="3"/>
        <v>E8</v>
      </c>
      <c r="B233" s="50" t="s">
        <v>508</v>
      </c>
    </row>
    <row r="234" spans="1:2">
      <c r="A234" s="40" t="str">
        <f t="shared" si="3"/>
        <v>E9</v>
      </c>
      <c r="B234" s="50" t="s">
        <v>509</v>
      </c>
    </row>
    <row r="235" spans="1:2">
      <c r="A235" s="40" t="str">
        <f t="shared" si="3"/>
        <v>EA</v>
      </c>
      <c r="B235" s="50" t="s">
        <v>510</v>
      </c>
    </row>
    <row r="236" spans="1:2">
      <c r="A236" s="40" t="str">
        <f t="shared" si="3"/>
        <v>EB</v>
      </c>
      <c r="B236" s="50" t="s">
        <v>511</v>
      </c>
    </row>
    <row r="237" spans="1:2">
      <c r="A237" s="40" t="str">
        <f t="shared" si="3"/>
        <v>EC</v>
      </c>
      <c r="B237" s="50" t="s">
        <v>512</v>
      </c>
    </row>
    <row r="238" spans="1:2">
      <c r="A238" s="40" t="str">
        <f t="shared" si="3"/>
        <v>ED</v>
      </c>
      <c r="B238" s="50" t="s">
        <v>597</v>
      </c>
    </row>
    <row r="239" spans="1:2">
      <c r="A239" s="40" t="str">
        <f t="shared" si="3"/>
        <v>EE</v>
      </c>
      <c r="B239" s="50" t="s">
        <v>513</v>
      </c>
    </row>
    <row r="240" spans="1:2">
      <c r="A240" s="40" t="str">
        <f t="shared" si="3"/>
        <v>EF</v>
      </c>
      <c r="B240" s="50" t="s">
        <v>514</v>
      </c>
    </row>
    <row r="241" spans="1:2">
      <c r="A241" s="40" t="str">
        <f t="shared" si="3"/>
        <v>F0</v>
      </c>
      <c r="B241" s="50" t="s">
        <v>314</v>
      </c>
    </row>
    <row r="242" spans="1:2">
      <c r="A242" s="40" t="str">
        <f t="shared" si="3"/>
        <v>F1</v>
      </c>
      <c r="B242" s="50" t="s">
        <v>313</v>
      </c>
    </row>
    <row r="243" spans="1:2">
      <c r="A243" s="40" t="str">
        <f t="shared" si="3"/>
        <v>F2</v>
      </c>
      <c r="B243" s="50" t="s">
        <v>312</v>
      </c>
    </row>
    <row r="244" spans="1:2">
      <c r="A244" s="40" t="str">
        <f t="shared" si="3"/>
        <v>F3</v>
      </c>
      <c r="B244" s="50" t="s">
        <v>315</v>
      </c>
    </row>
    <row r="245" spans="1:2">
      <c r="A245" s="40" t="str">
        <f t="shared" si="3"/>
        <v>F4</v>
      </c>
      <c r="B245" s="50" t="s">
        <v>316</v>
      </c>
    </row>
    <row r="246" spans="1:2">
      <c r="A246" s="40" t="str">
        <f t="shared" si="3"/>
        <v>F5</v>
      </c>
      <c r="B246" s="50" t="s">
        <v>515</v>
      </c>
    </row>
    <row r="247" spans="1:2">
      <c r="A247" s="40" t="str">
        <f t="shared" si="3"/>
        <v>F6</v>
      </c>
      <c r="B247" s="50" t="s">
        <v>333</v>
      </c>
    </row>
    <row r="248" spans="1:2">
      <c r="A248" s="40" t="str">
        <f t="shared" si="3"/>
        <v>F7</v>
      </c>
      <c r="B248" s="50" t="s">
        <v>334</v>
      </c>
    </row>
    <row r="249" spans="1:2">
      <c r="A249" s="40" t="str">
        <f t="shared" si="3"/>
        <v>F8</v>
      </c>
      <c r="B249" s="50" t="s">
        <v>335</v>
      </c>
    </row>
    <row r="250" spans="1:2">
      <c r="A250" s="40" t="str">
        <f t="shared" si="3"/>
        <v>F9</v>
      </c>
      <c r="B250" s="50" t="s">
        <v>317</v>
      </c>
    </row>
    <row r="251" spans="1:2">
      <c r="A251" s="40" t="str">
        <f t="shared" si="3"/>
        <v>FA</v>
      </c>
      <c r="B251" s="50" t="s">
        <v>336</v>
      </c>
    </row>
    <row r="252" spans="1:2">
      <c r="A252" s="40" t="str">
        <f t="shared" si="3"/>
        <v>FB</v>
      </c>
      <c r="B252" s="50" t="s">
        <v>318</v>
      </c>
    </row>
    <row r="253" spans="1:2">
      <c r="A253" s="40" t="str">
        <f t="shared" si="3"/>
        <v>FC</v>
      </c>
      <c r="B253" s="50" t="s">
        <v>319</v>
      </c>
    </row>
    <row r="254" spans="1:2">
      <c r="A254" s="40" t="str">
        <f t="shared" si="3"/>
        <v>FD</v>
      </c>
      <c r="B254" s="50" t="s">
        <v>320</v>
      </c>
    </row>
    <row r="255" spans="1:2">
      <c r="A255" s="40" t="str">
        <f t="shared" si="3"/>
        <v>FE</v>
      </c>
      <c r="B255" s="50" t="s">
        <v>323</v>
      </c>
    </row>
    <row r="256" spans="1:2">
      <c r="A256" s="40" t="str">
        <f t="shared" si="3"/>
        <v>FF</v>
      </c>
      <c r="B256" s="50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6"/>
  <sheetViews>
    <sheetView workbookViewId="0">
      <selection activeCell="E3" sqref="A1:E3"/>
    </sheetView>
  </sheetViews>
  <sheetFormatPr defaultRowHeight="15"/>
  <cols>
    <col min="1" max="1" width="15.7109375" style="10" customWidth="1"/>
    <col min="2" max="3" width="40.7109375" customWidth="1"/>
    <col min="4" max="4" width="16.7109375" customWidth="1"/>
    <col min="5" max="5" width="40.7109375" customWidth="1"/>
    <col min="6" max="6" width="3.28515625" customWidth="1"/>
    <col min="7" max="7" width="15.7109375" customWidth="1"/>
    <col min="8" max="11" width="20.7109375" customWidth="1"/>
  </cols>
  <sheetData>
    <row r="1" spans="1:11">
      <c r="A1" s="10" t="s">
        <v>530</v>
      </c>
      <c r="B1" t="str">
        <f>rangeaddress('Skillset Behaviors'!$C$3:$C$226)</f>
        <v>'Skillset Behaviors'!$C$3:$C$226</v>
      </c>
      <c r="C1" t="s">
        <v>616</v>
      </c>
      <c r="G1" s="10" t="s">
        <v>530</v>
      </c>
      <c r="H1" t="s">
        <v>531</v>
      </c>
      <c r="I1" t="s">
        <v>532</v>
      </c>
    </row>
    <row r="2" spans="1:11">
      <c r="A2" s="10" t="s">
        <v>533</v>
      </c>
      <c r="B2" t="str">
        <f>rangeaddress('Skillset Behaviors'!$H$3:$H$178)</f>
        <v>'Skillset Behaviors'!$H$3:$H$178</v>
      </c>
      <c r="C2" s="30" t="s">
        <v>617</v>
      </c>
      <c r="D2" s="30" t="s">
        <v>8</v>
      </c>
      <c r="E2" t="str">
        <f>rangeaddress('Skillset Behaviors'!$G$3:$G$226)</f>
        <v>'Skillset Behaviors'!$G$3:$G$226</v>
      </c>
      <c r="G2" s="10" t="s">
        <v>533</v>
      </c>
      <c r="H2" t="s">
        <v>534</v>
      </c>
      <c r="I2" t="s">
        <v>535</v>
      </c>
      <c r="J2" t="s">
        <v>546</v>
      </c>
      <c r="K2" t="s">
        <v>598</v>
      </c>
    </row>
    <row r="3" spans="1:11">
      <c r="A3" s="10" t="s">
        <v>533</v>
      </c>
      <c r="B3" t="str">
        <f>rangeaddress('Skillset Behaviors'!$H$179:$H$226)</f>
        <v>'Skillset Behaviors'!$H$179:$H$226</v>
      </c>
      <c r="C3" s="30" t="s">
        <v>619</v>
      </c>
      <c r="D3" t="s">
        <v>618</v>
      </c>
      <c r="G3" s="10" t="s">
        <v>536</v>
      </c>
      <c r="H3" t="s">
        <v>537</v>
      </c>
      <c r="I3" t="s">
        <v>538</v>
      </c>
    </row>
    <row r="4" spans="1:11">
      <c r="G4" s="10" t="s">
        <v>539</v>
      </c>
      <c r="H4" t="s">
        <v>540</v>
      </c>
      <c r="I4" t="s">
        <v>541</v>
      </c>
    </row>
    <row r="5" spans="1:11">
      <c r="C5" s="30"/>
      <c r="G5" s="10" t="s">
        <v>542</v>
      </c>
      <c r="H5" t="s">
        <v>543</v>
      </c>
      <c r="I5" t="s">
        <v>544</v>
      </c>
      <c r="J5" t="s">
        <v>532</v>
      </c>
    </row>
    <row r="6" spans="1:11">
      <c r="G6" s="10" t="s">
        <v>599</v>
      </c>
      <c r="H6" t="s">
        <v>600</v>
      </c>
      <c r="I6" t="s">
        <v>601</v>
      </c>
      <c r="J6" t="s">
        <v>602</v>
      </c>
      <c r="K6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Code</vt:lpstr>
      <vt:lpstr>Compile Sheet</vt:lpstr>
      <vt:lpstr>Opcodes</vt:lpstr>
      <vt:lpstr>.xml</vt:lpstr>
      <vt:lpstr>Skillset Behaviors</vt:lpstr>
      <vt:lpstr>Item Names</vt:lpstr>
      <vt:lpstr>LoadFFTText</vt:lpstr>
    </vt:vector>
  </TitlesOfParts>
  <Company>Final Fantasy Hacktics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Xifanie</cp:lastModifiedBy>
  <dcterms:created xsi:type="dcterms:W3CDTF">2013-09-10T15:54:50Z</dcterms:created>
  <dcterms:modified xsi:type="dcterms:W3CDTF">2016-05-20T19:41:30Z</dcterms:modified>
</cp:coreProperties>
</file>